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19440" windowHeight="13680" tabRatio="831"/>
  </bookViews>
  <sheets>
    <sheet name="SEGUIMIENTO A ABR. 30 DE 2023" sheetId="11" r:id="rId1"/>
    <sheet name="DEF.DE RIEGOS" sheetId="10" r:id="rId2"/>
    <sheet name="CALIFIC.FURAG" sheetId="12" r:id="rId3"/>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07" i="11" l="1"/>
  <c r="I101" i="11"/>
  <c r="I61" i="11"/>
  <c r="K62" i="11" l="1"/>
  <c r="R109" i="11" l="1"/>
  <c r="K108" i="11"/>
  <c r="R108" i="11"/>
  <c r="K102" i="11"/>
  <c r="R102" i="11"/>
  <c r="R103" i="11" s="1"/>
  <c r="K87" i="11"/>
  <c r="Q89" i="11"/>
  <c r="Q90" i="11" s="1"/>
  <c r="Q92" i="11" s="1"/>
  <c r="K83" i="11"/>
  <c r="W79" i="11"/>
  <c r="W80" i="11" s="1"/>
  <c r="X80" i="11" s="1"/>
  <c r="X81" i="11" s="1"/>
  <c r="V74" i="11"/>
  <c r="V75" i="11" s="1"/>
  <c r="K19" i="11"/>
  <c r="Q20" i="11"/>
  <c r="K8" i="11"/>
  <c r="Q10" i="11"/>
  <c r="Q11" i="11" s="1"/>
  <c r="R11" i="11" s="1"/>
  <c r="Q23" i="11" l="1"/>
  <c r="R21" i="11"/>
  <c r="R20" i="11"/>
  <c r="V76" i="11"/>
  <c r="W75" i="11"/>
  <c r="K109" i="11"/>
  <c r="K104" i="11"/>
  <c r="K98" i="11"/>
  <c r="K58" i="11"/>
  <c r="K15" i="11"/>
  <c r="K110" i="11" l="1"/>
</calcChain>
</file>

<file path=xl/sharedStrings.xml><?xml version="1.0" encoding="utf-8"?>
<sst xmlns="http://schemas.openxmlformats.org/spreadsheetml/2006/main" count="949" uniqueCount="385">
  <si>
    <r>
      <rPr>
        <b/>
        <sz val="11"/>
        <rFont val="Arial"/>
        <family val="2"/>
      </rPr>
      <t>MATRIZ PARA LA DEFINICIÓN DE RIESGOS DE CORRUPCIÓN.</t>
    </r>
  </si>
  <si>
    <r>
      <rPr>
        <b/>
        <sz val="11"/>
        <color rgb="FFFFFFFF"/>
        <rFont val="Arial"/>
        <family val="2"/>
      </rPr>
      <t>MATRIZ: DEFINICIÓN DEL RIESGO DE CORRUPCIÓN.</t>
    </r>
  </si>
  <si>
    <r>
      <rPr>
        <b/>
        <sz val="11"/>
        <rFont val="Arial"/>
        <family val="2"/>
      </rPr>
      <t>Descripción del riesgo.</t>
    </r>
  </si>
  <si>
    <r>
      <rPr>
        <b/>
        <sz val="11"/>
        <rFont val="Arial"/>
        <family val="2"/>
      </rPr>
      <t>Acción u omisión</t>
    </r>
  </si>
  <si>
    <r>
      <rPr>
        <b/>
        <sz val="11"/>
        <rFont val="Arial"/>
        <family val="2"/>
      </rPr>
      <t>Uso del poder</t>
    </r>
  </si>
  <si>
    <r>
      <rPr>
        <b/>
        <sz val="11"/>
        <rFont val="Arial"/>
        <family val="2"/>
      </rPr>
      <t xml:space="preserve">Desviar la
</t>
    </r>
    <r>
      <rPr>
        <b/>
        <sz val="11"/>
        <rFont val="Arial"/>
        <family val="2"/>
      </rPr>
      <t>gestión de lo público</t>
    </r>
  </si>
  <si>
    <r>
      <rPr>
        <b/>
        <sz val="11"/>
        <rFont val="Arial"/>
        <family val="2"/>
      </rPr>
      <t>Beneficio privado</t>
    </r>
  </si>
  <si>
    <r>
      <rPr>
        <sz val="11"/>
        <rFont val="Arial"/>
        <family val="2"/>
      </rPr>
      <t xml:space="preserve">Concentración de autoridad o exceso de poder.
</t>
    </r>
    <r>
      <rPr>
        <sz val="11"/>
        <rFont val="Arial"/>
        <family val="2"/>
      </rPr>
      <t>Extralimitación de funciones</t>
    </r>
  </si>
  <si>
    <r>
      <rPr>
        <b/>
        <sz val="11"/>
        <rFont val="Arial"/>
        <family val="2"/>
      </rPr>
      <t>X</t>
    </r>
  </si>
  <si>
    <r>
      <rPr>
        <sz val="11"/>
        <rFont val="Arial"/>
        <family val="2"/>
      </rPr>
      <t>Amiguismo y clientelismo</t>
    </r>
  </si>
  <si>
    <r>
      <rPr>
        <sz val="11"/>
        <rFont val="Arial"/>
        <family val="2"/>
      </rPr>
      <t>Inversiones de dineros públicos en entidades de dudosa solidez financiera a cambio de beneficios indebidos para servidores públicos encargados de su administración.</t>
    </r>
  </si>
  <si>
    <r>
      <rPr>
        <sz val="11"/>
        <rFont val="Arial"/>
        <family val="2"/>
      </rPr>
      <t>Realizar compromisos y pagos sin los requisitos previos en beneficio de terceros.</t>
    </r>
  </si>
  <si>
    <r>
      <rPr>
        <sz val="11"/>
        <rFont val="Arial"/>
        <family val="2"/>
      </rPr>
      <t xml:space="preserve">Eliminación documental indebida para
</t>
    </r>
    <r>
      <rPr>
        <sz val="11"/>
        <rFont val="Arial"/>
        <family val="2"/>
      </rPr>
      <t>favorecer a terceros</t>
    </r>
  </si>
  <si>
    <r>
      <rPr>
        <sz val="11"/>
        <rFont val="Arial"/>
        <family val="2"/>
      </rPr>
      <t xml:space="preserve">Celebrar contratos con persona natural o jurídica, que carezca de idoneidad para la ejecución del objeto del contrato para
</t>
    </r>
    <r>
      <rPr>
        <sz val="11"/>
        <rFont val="Arial"/>
        <family val="2"/>
      </rPr>
      <t>beneficio de terceros</t>
    </r>
  </si>
  <si>
    <r>
      <rPr>
        <sz val="11"/>
        <rFont val="Arial"/>
        <family val="2"/>
      </rPr>
      <t>Pliegos de condiciones hechos a la medida de una firma en particular</t>
    </r>
  </si>
  <si>
    <t>PLAN ANTICORRUPCIÓN Y DE ATENCIÓN AL CIUDADANO</t>
  </si>
  <si>
    <t>PRIMER COMPONENTE GESTIÓN DEL RIESGO DE CORRUPCIÓN - MAPA DE RIESGOS DE CORRUPCIÓN</t>
  </si>
  <si>
    <t>Líderes de los procesos - Planeacion</t>
  </si>
  <si>
    <t>Responsable</t>
  </si>
  <si>
    <t>SEGUNDO  COMPONENTE RACIONALIZACIÓN DE TRÁMITES</t>
  </si>
  <si>
    <t>1. Identificación de trámites u otros procedimientos administrativos de cara al ciudadano.</t>
  </si>
  <si>
    <t>2. Priorización de tramites</t>
  </si>
  <si>
    <t>Actualizar el inventario de trámites de la entidad.</t>
  </si>
  <si>
    <t>Desviación de Recursos sin tener en cuenta la normatividad que le aplica para beneficio propio o de terceros</t>
  </si>
  <si>
    <t>Estudios previos o de factibilidad manipulados por personal interesado en el futuro proceso de contratación. (Estableciendo necesidades inexistentes o aspectos que benefician a 
una forma en particular).</t>
  </si>
  <si>
    <t>Adendas que cambian condiciones generales del proceso para favorecer  a grupos determinados</t>
  </si>
  <si>
    <t>Urgencia manifiesta inexistente</t>
  </si>
  <si>
    <t>Tramites  o procedimientos administrativos identificados</t>
  </si>
  <si>
    <t xml:space="preserve">Actualización realizada de acuerdo a la identificacion de nuevos tramites o procedimientos admisitrativos </t>
  </si>
  <si>
    <t>De acuerdo a la fecha de actualización</t>
  </si>
  <si>
    <t>Líder Tic y comité anti tramite y de gobierno en linea o comité de gestión y desempeño</t>
  </si>
  <si>
    <t>Analizar variables externas e internas que afectan el trámite o procedimiento administrativo existente y establecer criterios de intervención para la mejora del mismo.</t>
  </si>
  <si>
    <t>Diagnóstico de trámites a intervenir con sus respectivas variables externas e internas.</t>
  </si>
  <si>
    <t>Líderes de procesos y gerente.</t>
  </si>
  <si>
    <t>Líderes de procesos y gerente</t>
  </si>
  <si>
    <t>De acuerdo a la fecha de la acción realizada</t>
  </si>
  <si>
    <t>TERCER COMPONENTE RENDICIÓN DE CUENTAS</t>
  </si>
  <si>
    <t>Permanente</t>
  </si>
  <si>
    <t>De manera permanente se actualizan las  carteleras institucionales para brindar información de interés institucional al personal visitante.</t>
  </si>
  <si>
    <t>Establecer   diálogo permanente       con  la ciudadanía,   mediante   el uso    de    tecnologías    de información    tales    como correo  electrónico,  chat  y redes  sociales  (instagram y Facebook).</t>
  </si>
  <si>
    <t>CUARTO COMPONENTE MECANISMOS PARA MEJORAR LA ATENCIÓN AL CIUDADANO</t>
  </si>
  <si>
    <t>Actividades</t>
  </si>
  <si>
    <t>Fecha
Programada</t>
  </si>
  <si>
    <t>Publicación de informe de gestión de PQSRDF</t>
  </si>
  <si>
    <t>Funcionario delegado desde la gerencia.</t>
  </si>
  <si>
    <t>Gerente</t>
  </si>
  <si>
    <t>Enero - Diciembre de 2021</t>
  </si>
  <si>
    <t>Mantener múltiples canales de contacto vía telefónica, redes sociales, por correo electrónico y buzón de sugerencias, pagina web, facilitando el acceso integral del ciudadano más allá de la vía presencial.</t>
  </si>
  <si>
    <t>Canales de comunicación activos</t>
  </si>
  <si>
    <t>Gerente y Líder de comunicaciones</t>
  </si>
  <si>
    <t>Líder del Talento Humano y Líder de Mejoramiento Institucional.</t>
  </si>
  <si>
    <t>4. Normativo y procedimental</t>
  </si>
  <si>
    <t>Aplicar los Procedimientos para recepción y gestión a las Peticiones, Quejas, Sugerencias, Reclamos, Denuncias - PQSRDF.</t>
  </si>
  <si>
    <t>PQSRDF atendidas acorde al procedimiento establecido</t>
  </si>
  <si>
    <t>Líder del proceso de Mejoramiento Institucional y Gestión Documental.</t>
  </si>
  <si>
    <t>Ajustar los procedimientos a los cambios normativos</t>
  </si>
  <si>
    <t>Procedimientos actualizados</t>
  </si>
  <si>
    <t>Cuando se presenten cambios normativos o se necesite ajustar el procedimiento</t>
  </si>
  <si>
    <t>5. Relacionamiento con el ciudadano</t>
  </si>
  <si>
    <t>Realizar periódicamente mediciones de percepción de los ciudadanos respecto a la calidad y accesibilidad de la oferta institucional y el servicio recibido, e informar los resultados con el fin de identificar oportunidades y acciones de mejora.</t>
  </si>
  <si>
    <t>Medición de satisfacción ciudadana realizada</t>
  </si>
  <si>
    <t>Gerente, Lideres de procesos misionales, Líder de proceso mejoramiento institucional y Asesor de Control Interno</t>
  </si>
  <si>
    <t>Permanentemente</t>
  </si>
  <si>
    <t>QUINTO COMPONENTE MECANISMOS PARA LA TRANSPARENCIA Y ACCESO A LA INFORMACIÓN</t>
  </si>
  <si>
    <t>3. Talento humano</t>
  </si>
  <si>
    <t>Jornadas de sensibilización a los funcionarios y personal vinculado al IMCY en temas relacionados con atención al ciudadano.</t>
  </si>
  <si>
    <t>Responsable Ley de Transparencia y pagina web institucional</t>
  </si>
  <si>
    <t>Componente</t>
  </si>
  <si>
    <t>Subcomponente</t>
  </si>
  <si>
    <t>Meta o producto</t>
  </si>
  <si>
    <t>Fecha Programada</t>
  </si>
  <si>
    <t>1. Política de Riesgos</t>
  </si>
  <si>
    <t>Revisión y actualización política de riesgos de corrupción</t>
  </si>
  <si>
    <t>Líder del proceso de planeación</t>
  </si>
  <si>
    <t>Registro de la divulgación realizada a los funcionarios</t>
  </si>
  <si>
    <t>2. Construcción del Mapa de Riesgos de Corrupción</t>
  </si>
  <si>
    <t>3. Consulta y Divulgación</t>
  </si>
  <si>
    <t>Mapa de riesgos de corrupción publicado en la página web.</t>
  </si>
  <si>
    <t>Líder  del proceso de Planeación</t>
  </si>
  <si>
    <t>4. Monitoreo y Revisión</t>
  </si>
  <si>
    <t>Monitoreo periódico al Mapa de Riesgos de corrupción.</t>
  </si>
  <si>
    <t>Mapa de Riesgos de corrupción con monitoreo trimestral.</t>
  </si>
  <si>
    <t>Líderes de Procesos</t>
  </si>
  <si>
    <t>Cuatrimestral</t>
  </si>
  <si>
    <t>5. Seguimiento</t>
  </si>
  <si>
    <t>Seguimiento al Mapa de Riesgos de Corrupción.</t>
  </si>
  <si>
    <t>Mapa de Riesgos de corrupción con seguimiento cuatrimestral.</t>
  </si>
  <si>
    <t>Jefe Asesor de Control Interno</t>
  </si>
  <si>
    <t>Publicación de seguimientos realizados en la página web de la entidad</t>
  </si>
  <si>
    <t>Informe publicado en la página web</t>
  </si>
  <si>
    <t>Mantener   actualizada   la página  Web  y  las  redes sociales   con   información clara     y     oportuna     del Instituto      Municipal     de Cultura de Yumbo.</t>
  </si>
  <si>
    <t>Página web y redes sociales con información actualizada</t>
  </si>
  <si>
    <t>Informar  sobre  el  avance de  la  gestión  respecto  de las  metas,  fines,  objetivos y   ejecución   del   plan   de acción   del      IMCY,   así como        la        ejecución presupuestal.</t>
  </si>
  <si>
    <t>Página web con información actualizada sobre la gestión</t>
  </si>
  <si>
    <t>Líder proceso de Planeación</t>
  </si>
  <si>
    <t>Boletines de prensa</t>
  </si>
  <si>
    <t>Respuestas a solicitudes de información</t>
  </si>
  <si>
    <t>Mantener actualizadas carteleras institucionales</t>
  </si>
  <si>
    <t>Líder de comunicación pública, Lideres de  procesos</t>
  </si>
  <si>
    <t>Actualizar mínimo una vez por mes</t>
  </si>
  <si>
    <t>2. Diálogo de doble vía con la ciudadanía y sus organizaciones</t>
  </si>
  <si>
    <t>Herramientas virtuales de diálogo establecidas</t>
  </si>
  <si>
    <t>Líder de comunicaciones</t>
  </si>
  <si>
    <t>Audiencia pública de rendición de cuentas</t>
  </si>
  <si>
    <t>Líderes de los procesos</t>
  </si>
  <si>
    <t>Evaluación de rendición de cuentas realizado</t>
  </si>
  <si>
    <t>Dentro de los 15 días hábiles siguientes a la realización del evento de audiencia pública participativa.</t>
  </si>
  <si>
    <t>Informe sobre los resultados de la Audiencia pública de Rendición de Cuentas publicado.</t>
  </si>
  <si>
    <t>Líder de planeación y líder de comunicaciones</t>
  </si>
  <si>
    <t>Aplicar      encuestas      de percepción  y  satisfacción del  ejercicio  de  rendición de  cuentas  o  información sobre  la  gestión  que  se adelante          con          la ciudadanía   y   los   grupos de interés.</t>
  </si>
  <si>
    <t>1 encuesta de satisfacción aplicada</t>
  </si>
  <si>
    <t>Responsable de planeación / Asesor de Control Interno</t>
  </si>
  <si>
    <t>Durante el evento de Audiencia Publica participativa y/o demás actividades que se realicen de rendición de
cuentas.</t>
  </si>
  <si>
    <t>Resultados de la encuesta de percepción publicados</t>
  </si>
  <si>
    <t>Link de transparencia y acceso a la información pública funcionando</t>
  </si>
  <si>
    <t>Líder de comunicaciones y responsable de la página web institucional</t>
  </si>
  <si>
    <t>Información publicada en botón de transparencia página WEB IMCY</t>
  </si>
  <si>
    <t>Líder de planeación, Responsable de publicación de información Ley de Transparencia</t>
  </si>
  <si>
    <t>RECOMENDACIONES</t>
  </si>
  <si>
    <t>ORIGINAL FIRMADO</t>
  </si>
  <si>
    <t xml:space="preserve"> </t>
  </si>
  <si>
    <r>
      <rPr>
        <sz val="11"/>
        <rFont val="Arial"/>
        <family val="2"/>
      </rPr>
      <t>Política de riesgos de corrupción adaptada a las necesidades de la
entidad</t>
    </r>
  </si>
  <si>
    <r>
      <rPr>
        <sz val="11"/>
        <rFont val="Arial"/>
        <family val="2"/>
      </rPr>
      <t>Líder de comunicaciones y líderes de
procesos</t>
    </r>
  </si>
  <si>
    <r>
      <rPr>
        <sz val="11"/>
        <rFont val="Arial"/>
        <family val="2"/>
      </rPr>
      <t>3. Evaluación y retroalimentación
a la gestión institucional</t>
    </r>
  </si>
  <si>
    <r>
      <rPr>
        <sz val="11"/>
        <rFont val="Arial"/>
        <family val="2"/>
      </rPr>
      <t>Dentro de los 15 días hábiles siguientes a la realización del evento de audiencia
pública participativa.</t>
    </r>
  </si>
  <si>
    <r>
      <rPr>
        <sz val="11"/>
        <rFont val="Arial"/>
        <family val="2"/>
      </rPr>
      <t>Se publica dentro del informe de evaluación de audiencia pública
participativa.</t>
    </r>
  </si>
  <si>
    <r>
      <rPr>
        <b/>
        <sz val="11"/>
        <rFont val="Arial"/>
        <family val="2"/>
      </rPr>
      <t>Meta o
producto</t>
    </r>
  </si>
  <si>
    <t>Iniciativas</t>
  </si>
  <si>
    <t>Iniciativas adicionales</t>
  </si>
  <si>
    <t>Divulgación del Código de la integridad.</t>
  </si>
  <si>
    <t>Divulgación realizada</t>
  </si>
  <si>
    <t>Evaluar e identificar nuevos trámites,  procedimientos administrativos u OPAS en la entidad.</t>
  </si>
  <si>
    <t xml:space="preserve">Se encuentra en
funcionamiento el sistema de Gestión documental “Orfeo” y habilitado el boton PQRSDF para ser utilizados por los ciudadanos.
https://www.imcy.gov.co/pqrd/
</t>
  </si>
  <si>
    <t xml:space="preserve">Los Procesos Misionales realizan encuestas de satisfacción de manera periódica con el  propósito de conocer la percepción respecto de la calidad y accesibilidad de la oferta institucional. Las tabulaciones de las mismas se realizan de manera  permanente para generar  los informes respectivos. Estan pendientes de aplicar encuentas de satisfacción al proceso de formación.
</t>
  </si>
  <si>
    <t>Seguimiento al 31  de Octubre 2021</t>
  </si>
  <si>
    <t>El Asesor de Control Interno</t>
  </si>
  <si>
    <t>% de avance actividad</t>
  </si>
  <si>
    <t>% cumplimieto del componente</t>
  </si>
  <si>
    <t>TOTAL COMPONENTE</t>
  </si>
  <si>
    <t>Transparencia y acceso a la información   16.67%</t>
  </si>
  <si>
    <t>Servicio al ciudadano  16.67%</t>
  </si>
  <si>
    <t>RACIONALIZACIÓN DE TRAMITES  16.67%</t>
  </si>
  <si>
    <t>Gestión del riesgo de corrupción 16.67%</t>
  </si>
  <si>
    <t>GRAN TOTAL COMPONENTES</t>
  </si>
  <si>
    <r>
      <rPr>
        <b/>
        <sz val="16"/>
        <color theme="1"/>
        <rFont val="Arial"/>
        <family val="2"/>
      </rPr>
      <t>INSTITUTO MUNICIPAL DE CULTURA DE
YUMBO - IMCY</t>
    </r>
  </si>
  <si>
    <t>Reportar al DAFP los trámites  u OPAS generados en la entidad, para establecer el Inventario actualizado y su debido registro en el SUIT (Sistema Unico de Información de trámites)</t>
  </si>
  <si>
    <t>Reporte de tramites u OPAS en el SUIT (DAFP)</t>
  </si>
  <si>
    <t>* 10  días hábiles del mayo de 2022
* 10 días hábiles del mes  de septiembre de 2022
* 10 días hábiles  del mes  de  enero de 2023</t>
  </si>
  <si>
    <t>Se realizo la publicación del primer seguimiento se realiza entre los primero 10 días hábiles del mes de mayo del 2022.</t>
  </si>
  <si>
    <t>Se analizaron con los responsables en el desarrollo de las OPAS existentes como afectan las variables internas y externas y las posibles mejoras que pueden ser aplicadas para mejorar el servicio.</t>
  </si>
  <si>
    <t>El  Instituto  Municipal  de  Cultura  de  Yumbo  IMCY  desarrolla  acciones  que permiten  facilitar  el  acceso  a  los  servicios  que  se  brindan  a  la  comunidad tales como: el acceso a los trámites y/o procedimientos administrativos en referencia a requerimientos hacia la entidad, de esta manera el IMCY ejecuta acciones administrativas  y brinda las herramientas tecnológicas al servicio del ciudadano con el fin de simplificar,  estandarizar,  en algunos casos eliminar, optimizar y automatizar los trámites o procedimientos administrativos existentes.
El  Instituto  Municipal  de  Cultura  de  Yumbo  IMCY, en el marco del cumplimiento del Modelo Integrado de Planeación y Gestión, definido por el Gobierno Nacional, se compromete a establecer y ejecutar acciones que faciliten el acceso por parte de los ciudadanos a los servicios prestados por la Entidad y cualquier otro proceso que requieran los usuarios. Para tal fin no se ahorran esfuerzos por parte de la entidad con el fin de facilitar a su acceso, teniendo presente los principios de efiencia, eficacia y efectividad.    
Se realizara su registro y aprobación en el SUIT (Sistema Unico de Información de Trámites y Procedimientos Administrativos).
Utilizando  los  diferentes  recursos  con  que  cuenta  la  entidad como son: humano,  técnico, tecnológico y económico, se da cumplimiento a los componentes que se ha trazado el Estado a través de la política de Gobierno en Línea.
Dar  cumplimiento  al  artículo  6°  del  Decreto  103  del  20  de  enero  de  2015. Publicación  de  los  Trámites  y  servicios  que  se  adelantan  ante  los  sujetos obligados.</t>
  </si>
  <si>
    <t xml:space="preserve">El Instituto Municipal de Cultura de Yumbo IMCY,  se apalanca en el Modelo Integrado de Planeación y Gestión (MIPG) para alcanzar sus metas en los tiempos previstos, con el máximo aprovechamiento de los recursos disponibles y atendiendo a las necesidades y demandas de sus usuarios, bajo preceptos de oportunidad y pertinencia, anticipando riesgos e innovando en la manera de resolver problemas, de generar oportunidades y de fomentar el aprendizaje organizacional, a partir del registro y análisis sistemático de información útil para la toma de decisiones.
</t>
  </si>
  <si>
    <t>SEXTO COMPONENTE INICIATIVAS ADICIONALES</t>
  </si>
  <si>
    <t>Elaboró: HECTOR FABIO GOMEZ -Asesor Control Interno</t>
  </si>
  <si>
    <t>Revisó: Héctor Fabio Gómez - Asesor Control Interno</t>
  </si>
  <si>
    <t>Divulgación a los funcionarios de la política de riesgos de corrupción</t>
  </si>
  <si>
    <t>Comunicación y divulgación del mapa de riesgos de corrupción de la entidad en la página WEB de la entidad</t>
  </si>
  <si>
    <t>Establecer un cronograma de actividades en el cual se describan fechas actividades y responsables para el desarrollo de acciones de mejora en los trámites existentes.</t>
  </si>
  <si>
    <t>Cronograma establecido con acciones de mejora propuestas.</t>
  </si>
  <si>
    <t>Líder de planeación, líder de comunicaciones.</t>
  </si>
  <si>
    <t>Pre documento del plan de anticorrupción y de atención al ciudadano publicado para comentarios y/o iniciativas por parte de la ciudadanía.</t>
  </si>
  <si>
    <t>Divulgar para conocimiento de todos los interesados   el   Plan   de Acción anual, e informe de gestión   del   año   anterior con el fin de dar a conocer a la comunidad en general y que personas interesadas, puedan realizar seguimiento  a  su cumplimiento y ejecución.</t>
  </si>
  <si>
    <t>Se evidencia que la página web del Instituto Municipal de Cultura de Yumbo se actualiza de manera Permanente.</t>
  </si>
  <si>
    <t>Mantener  informada  a  la ciudadanía sobre los temas relevantes de la Gestión  de la entidad relacionados  con el cumplimiento de sus objetivos estratégicos.</t>
  </si>
  <si>
    <t>Dar  respuesta  oportuna  y clara a las solicitudes  de información requeridas por la ciudadanía.</t>
  </si>
  <si>
    <t>Líder de mejoramiento institucional, asesor o jefe  de control interno y funcionario designado para realizar seguimiento constante.</t>
  </si>
  <si>
    <t>Publicar en cartelera de la entidad, información actualizada y de interés para el público visitante</t>
  </si>
  <si>
    <t xml:space="preserve">De acuerdo a los requerimientos legales se verifica la publicación de la información mínima establecida en la Ley 1712 de 2014. La cual se realiza de manera Permanente. Deacuerdo a la evaluación realizada por la entidad frente al avance de todos los requerimientos de Ley de Transparencia actualmente se ha avenzado en un 76,52% entre aquella información de caracter obligatorio y no obligatorio para la entidad, pero que lo establece la norma. </t>
  </si>
  <si>
    <t>De acuerdo a los requerimientos legales se verifica el correcto funcionamiento de los Link establecidos  para la Ley de Transparencia.</t>
  </si>
  <si>
    <t>Avanzar en la Publicación de la información mínima establecida en la Ley 1712 de 2014.Transparencia activa y transparencia pasiva de carácter obligatoria.</t>
  </si>
  <si>
    <t>5. Lineamientos de Transparencia Activa</t>
  </si>
  <si>
    <t>Mantener actualizado el link en la página WEB de preguntas frecuentes  para que los ciudadanos pueden resolver de manera ágil sus inquietudes</t>
  </si>
  <si>
    <t>Link en la página WEB “Preguntas frecuentes” actualizado</t>
  </si>
  <si>
    <t>2. Fortalecimiento de los canales de atención</t>
  </si>
  <si>
    <t xml:space="preserve">1- Se recomienda continuar aplicando los controles para evitar que se materialicen los riesgos de corrupción. 
2- Atendiendo el Decreto 403 de 2020 emitido por el DAFP, y en ejercicio del Control Previo y Concomitante, se recomienda fortalecer las oficinas de Control Interno, mediante, personal, capacitaciones entre otras, con  el fin de que esta  oficina pueda impulsar  acciones  de identificación de  riesgos y realizar actividades  que  establezcan  los  controles respectivos  verificando que  estos  riesgos y controles sean definidos adecuadamente y que puedan reportarse las alertas a que haya lugar en los diferentes procesos.
3 - Tener en cuenta algunos aspectos de la nueva guía para la administración de riesgo y el diseño de controles en entidades públicas – versión 5 – diciembre 2020. 
4 - Fortalecer los canales de comunicación, en especial los virtuales como las redes sociales,  facebook, twiter, YouTube, instagram, pagina web institucional etc., para interactuar con el ciudadano.    
5 - Se recomienda en la estrategia de racionalización de tramites, evaluar los procedimientos existentes o aquellos que sean identificados  y posibilitar, automatizar o mejorar aquellos que le faciliten el acceso a los servicios que presta la entidad para mejorar la calidad del servicio.
6. Se recomienda continuar en el avance del cumplimiento de la Ley 1712 Ley de Transparecncia y Acceso a la Información Pública de acuerdo a los requerimientos de dicha Ley.
7. Se recomienda actualizar el procedimiento de PQRSDF. </t>
  </si>
  <si>
    <r>
      <t xml:space="preserve">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  En  tal sentido,  las entidades están llamadas a incluir en su plan  anticorrupción  acciones  encaminadas  a lograr el fortalecimiento  de este derecho.
</t>
    </r>
    <r>
      <rPr>
        <b/>
        <sz val="11"/>
        <color rgb="FF000000"/>
        <rFont val="Arial"/>
        <family val="2"/>
      </rPr>
      <t>OBJETIVO:</t>
    </r>
    <r>
      <rPr>
        <sz val="11"/>
        <color rgb="FF000000"/>
        <rFont val="Arial"/>
        <family val="2"/>
      </rPr>
      <t xml:space="preserve"> Fomentar el derecho de acceso a la información pública y mejorar la gestión administrativa a través de Cultura de la Legalidad y la Integridad. 
La cartilla “Estrategias Plan Anticorrupción y de Atención al Ciudadano” propone su construcción teniendo en cuenta mecanismos para: el desarrollo institucional, la cultura del servicio al ciudadano y fortalecimiento de los canales de información y comunicación basados en la Ley 1712 de 2014.  A través de esta estrategia se definen los mecanismos que faciliten a la ciudadanía un adecuado acceso a la gestión pública como derecho fundamental a la información, mediante los cuales desarrolla e implementa la política de transparencia y acceso a la información pública y lucha contra la corrupción. 
 </t>
    </r>
  </si>
  <si>
    <t>MIPG</t>
  </si>
  <si>
    <t>TERRITORIAL</t>
  </si>
  <si>
    <t>RAMA EJECUTIVA</t>
  </si>
  <si>
    <t>ESTABLECIMIENTO PÚBLICO</t>
  </si>
  <si>
    <t>NO APLICA</t>
  </si>
  <si>
    <t>Avanzado</t>
  </si>
  <si>
    <t>Avanzado - Establecimiento Público</t>
  </si>
  <si>
    <t>CódigoSigep</t>
  </si>
  <si>
    <t>Entidad</t>
  </si>
  <si>
    <t>Tipo de Informe</t>
  </si>
  <si>
    <t>Orden</t>
  </si>
  <si>
    <t>Clasificación Orgánica</t>
  </si>
  <si>
    <t>Naturaleza Jurídica</t>
  </si>
  <si>
    <t>Sector</t>
  </si>
  <si>
    <t>Departamento</t>
  </si>
  <si>
    <t>Municipio</t>
  </si>
  <si>
    <t>Cluster municipal</t>
  </si>
  <si>
    <t>Grupo par</t>
  </si>
  <si>
    <t>Ciudades Capitales</t>
  </si>
  <si>
    <t>Municipios PDET</t>
  </si>
  <si>
    <t>Índice de Desempeño Institucional</t>
  </si>
  <si>
    <t>D1 Talento Humano</t>
  </si>
  <si>
    <t>D2Direccionamiento Estratégico y Planeación</t>
  </si>
  <si>
    <t>D3 Gestión para Resultados con Valores</t>
  </si>
  <si>
    <t>D4 Evaluación de Resultados</t>
  </si>
  <si>
    <t>D5 Información y Comunicación</t>
  </si>
  <si>
    <t>D6 Gestión del Conocimiento</t>
  </si>
  <si>
    <t>D7 Control Interno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</si>
  <si>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</si>
  <si>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</si>
  <si>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</si>
  <si>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</si>
  <si>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</si>
  <si>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</si>
  <si>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</si>
  <si>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</si>
  <si>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</si>
  <si>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</si>
  <si>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</si>
  <si>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</si>
  <si>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</si>
  <si>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</si>
  <si>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</si>
  <si>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</si>
  <si>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</si>
  <si>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</si>
  <si>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I01TALENTO HUMANO Calidad de la planeación estratégica del talento humano</t>
  </si>
  <si>
    <t>I02TALENTO HUMANO Eficiencia y eficacia de la selección meritocrática del talento humano</t>
  </si>
  <si>
    <t>I03TALENTO HUMANO Desarrollo y bienestar del talento humano en la entidad</t>
  </si>
  <si>
    <t>I04TALENTO HUMANO Desvinculación asistida y retención del conocimiento generado por el talento humano</t>
  </si>
  <si>
    <t>I05INTEGRIDAD Cambio cultural basado en la implementación del código de integridad del servicio público</t>
  </si>
  <si>
    <t>I06INTEGRIDAD Gestión adecuada de conflictos de interés y declaración oportuna de bienes y rentas</t>
  </si>
  <si>
    <t>I07INTEGRIDAD Coherencia entre la gestión de riesgos con el control y sanción</t>
  </si>
  <si>
    <t>I08PLANEACIÓN Planeación basada en evidencias</t>
  </si>
  <si>
    <t>I09PLANEACIÓN Enfoque en la satisfacción ciudadana</t>
  </si>
  <si>
    <t>I10PLANEACIÓN Formulación de la política de administración del riesgo</t>
  </si>
  <si>
    <t>I11PLANEACIÓN Planeación participativa</t>
  </si>
  <si>
    <t>I12PLANEACIÓN Identificación de mecanismos para el seguimiento, control y evaluación</t>
  </si>
  <si>
    <t>I81FORTALECIMIENTO ORGANIZACIONAL Eficacia Organizacional</t>
  </si>
  <si>
    <t>I17FORTALECIMIENTO ORGANIZACIONAL Gestión óptima de los bienes y servicios de apoyo</t>
  </si>
  <si>
    <t>I18GOBIERNO DIGITAL Empoderamiento de los ciudadanos mediante un Estado abierto</t>
  </si>
  <si>
    <t>I19GOBIERNO DIGITAL Servicios Digitales de Confianza y Calidad</t>
  </si>
  <si>
    <t>I20GOBIERNO DIGITAL Fortalecimiento de la Arquitectura Empresarial y de la Gestión de TI</t>
  </si>
  <si>
    <t>I21GOBIERNO DIGITAL Fortalecimiento de la Seguridad y Privacidad de la Información</t>
  </si>
  <si>
    <t>I82 GOBIERNO DIGITAL Procesos seguros y eficientes</t>
  </si>
  <si>
    <t>I83 GOBIERNO DIGITAL Toma de decisiones basadas en datos</t>
  </si>
  <si>
    <t>I84 GOBIERNO DIGITAL Impulso en el desarrollo de territorios y ciudades inteligentes</t>
  </si>
  <si>
    <t>I85 GOBIERNO DIGITAL Uso y apropiación de los Servicios Ciudadanos Digitales</t>
  </si>
  <si>
    <t xml:space="preserve">I22DEFENSA JURÍDICA Prevención del Daño Antijurídico </t>
  </si>
  <si>
    <t>I24DEFENSA JURÍDICA Gestión de los procesos judiciales</t>
  </si>
  <si>
    <t xml:space="preserve">I27DEFENSA JURÍDICA Capacidad institucional para ejercer la defensa jurídica </t>
  </si>
  <si>
    <t>I28DEFENSA JURÍDICA Información estratégica para la toma de decisiones</t>
  </si>
  <si>
    <t>I29TRANSPARENCIA Formulación y Seguimiento al Plan Anticorrupción</t>
  </si>
  <si>
    <t xml:space="preserve">I30TRANSPARENCIA Promoción de la Transparencia, la Integridad y la Lucha Contra la Corrupción </t>
  </si>
  <si>
    <t>I31TRANSPARENCIA Gestión de Riesgos de Corrupción</t>
  </si>
  <si>
    <t>I104 TRANSPARENCIA Línea estratégica de riesgos de corrupción</t>
  </si>
  <si>
    <t>I105 TRANSPARENCIA Monitoreo  y Seguimiento a los riesgos</t>
  </si>
  <si>
    <t>I32TRANSPARENCIA Índice de Transparencia y Acceso a la Información Pública</t>
  </si>
  <si>
    <t xml:space="preserve">I33TRANSPARENCIA Divulgación proactiva de la información </t>
  </si>
  <si>
    <t>I34TRANSPARENCIA Atención apropiada a trámites, peticiones, quejas, reclamos, solicitudes y denuncias de la ciudadanía</t>
  </si>
  <si>
    <t xml:space="preserve">I35TRANSPARENCIA Sistema de seguimiento al acceso a la información pública en funcionamiento </t>
  </si>
  <si>
    <t xml:space="preserve">I36TRANSPARENCIA Lineamientos para el manejo y la seguridad de la información pública implementados </t>
  </si>
  <si>
    <t xml:space="preserve">I37TRANSPARENCIA Institucionalización efectiva de la Política de Transparencia y acceso a la información pública </t>
  </si>
  <si>
    <t>I38TRANSPARENCIA Gestión documental para el acceso a la información pública implementada</t>
  </si>
  <si>
    <t xml:space="preserve">I40TRANSPARENCIA Criterios diferenciales de accesibilidad a la información pública aplicados </t>
  </si>
  <si>
    <t>I99SERVICIO AL CIUDADANO Planeación estratégica del servicio al ciudadano</t>
  </si>
  <si>
    <t>I100SERVICIO AL CIUDADANO Fortalecimiento del talento humano al servicio del ciudadano</t>
  </si>
  <si>
    <t xml:space="preserve">I101SERVICIO AL CIUDADANO Gestión del relacionamiento con los ciudadanos </t>
  </si>
  <si>
    <t>I102SERVICIO AL CIUDADANO Conocimiento al servicio del ciudadano</t>
  </si>
  <si>
    <t>I103SERVICIO AL CIUDADANO Evaluación de gestión y medición de la percepción ciudadana</t>
  </si>
  <si>
    <t>I106SERVICIO AL CIUDADANO Accesibilidad</t>
  </si>
  <si>
    <t>I107 SERVICIO AL CIUDADANO Acceso a oportunidades laborales y condiciones de trabajo</t>
  </si>
  <si>
    <t>I108  SERVICIO AL CIUDADANO Acceso a la oferta institucional</t>
  </si>
  <si>
    <t>I48RACIONALIZACIÓN DE TRÁMITES Identificación de los trámites a partir de los productos o servicios que ofrece la entidad</t>
  </si>
  <si>
    <t>I49RACIONALIZACIÓN DE TRÁMITES Priorización de trámites con base en las necesidades y expectativas de los ciudadanos</t>
  </si>
  <si>
    <t>I50RACIONALIZACIÓN DE TRÁMITES Trámites racionalizados y recursos  tenidos en cuenta para mejorarlos</t>
  </si>
  <si>
    <t>I51RACIONALIZACIÓN DE TRÁMITES Beneficios de las acciones de racionalización adelantadas</t>
  </si>
  <si>
    <t>I52PARTICIPACIÓN CIUDADANA Condiciones institucionales idóneas para la promoción de la participación</t>
  </si>
  <si>
    <t xml:space="preserve">I53PARTICIPACIÓN CIUDADANA Grado involucramiento de ciudadanos y grupos de interés </t>
  </si>
  <si>
    <t>I54PARTICIPACIÓN CIUDADANA Calidad de la participación ciudadana en la gestión pública</t>
  </si>
  <si>
    <t>I55PARTICIPACIÓN CIUDADANA Eficacia de la participación ciudadana para mejorar la gestión institucional</t>
  </si>
  <si>
    <t>I56PARTICIPACIÓN CIUDADANA Índice de Rendición de Cuentas en la Gestión Pública</t>
  </si>
  <si>
    <t>I57PARTICIPACIÓN CIUDADANA Condiciones institucionales idóneas para la rendición de cuentas permanente</t>
  </si>
  <si>
    <t>I58PARTICIPACIÓN CIUDADANA Información basada en resultados de gestión y en avance en garantía de derechos</t>
  </si>
  <si>
    <t xml:space="preserve">I59PARTICIPACIÓN CIUDADANA Diálogo permanente e incluyente en diversos espacios </t>
  </si>
  <si>
    <t xml:space="preserve">I60PARTICIPACIÓN CIUDADANA Responsabilidad por resultados </t>
  </si>
  <si>
    <t>I61EVALUACIÓN DE RESULTADOS Mecanismos efectivos de seguimiento y evaluación</t>
  </si>
  <si>
    <t>I62EVALUACIÓN DE RESULTADOS Documentación del seguimiento y la evaluación</t>
  </si>
  <si>
    <t>I63EVALUACIÓN DE RESULTADOS Enfoque en la satisfacción ciudadana</t>
  </si>
  <si>
    <t>I64EVALUACIÓN DE RESULTADOS Mejoramiento continuo</t>
  </si>
  <si>
    <t>I65GESTIÓN DOCUMENTAL Calidad del Componente estratégico</t>
  </si>
  <si>
    <t>I66GESTIÓN DOCUMENTAL Calidad del Componente administración de archivos</t>
  </si>
  <si>
    <t>I67GESTIÓN DOCUMENTAL Calidad del Componente documental</t>
  </si>
  <si>
    <t>I68GESTIÓN DOCUMENTAL Calidad del Componente tecnológico</t>
  </si>
  <si>
    <t>I69GESTIÓN DOCUMENTAL Calidad del Componente cultural</t>
  </si>
  <si>
    <t>I87 GESTIÓN DEL CONOCIMIENTO Planeación de la gestión del conocimiento y la innovación</t>
  </si>
  <si>
    <t>I88 GESTIÓN DEL CONOCIMIENTO Generación y producción del conocimiento</t>
  </si>
  <si>
    <t>I89 GESTIÓN DEL CONOCIMIENTO Generación de herramientas de uso y apropiación del conocimiento</t>
  </si>
  <si>
    <t>I90 GESTIÓN DEL CONOCIMIENTOGeneración de una cultura de propicia para la gestión del conocimiento y la innovación</t>
  </si>
  <si>
    <t>I91 GESTIÓN DEL CONOCIMIENTOAnalítica institucional para la toma de decisiones</t>
  </si>
  <si>
    <t>I70CONTROL INTERNO Ambiente propicio para el ejercicio del control</t>
  </si>
  <si>
    <t>I71CONTROL INTERNO Evaluación estratégica del riesgo</t>
  </si>
  <si>
    <t>I72CONTROL INTERNO Actividades de control efectivas</t>
  </si>
  <si>
    <t>I73CONTROL INTERNO Información y comunicación relevante y oportuna para el control</t>
  </si>
  <si>
    <t>I74CONTROL INTERNO Actividades de monitoreo sistemáticas y orientadas a la mejora</t>
  </si>
  <si>
    <t>I75CONTROL INTERNO Evaluación independiente al sistema de control interno</t>
  </si>
  <si>
    <t>I77CONTROL INTERNO Línea Estratégica</t>
  </si>
  <si>
    <t>I78CONTROL INTERNO Primera Línea de Defensa</t>
  </si>
  <si>
    <t>I79CONTROL INTERNO Segunda Línea de Defensa</t>
  </si>
  <si>
    <t>I80CONTROL INTERNO Tercera Línea de Defensa</t>
  </si>
  <si>
    <t>I93 MEJORA NORMATIVA Planeación, Diseño y Consulta Pública</t>
  </si>
  <si>
    <t>I94 MEJORA NORMATIVA Norma Final, Seguimiento y Evaluación</t>
  </si>
  <si>
    <t>I95 GESTIÓN DE LA INFORMACIÓN ESTADÍSTICA Planeación estadística</t>
  </si>
  <si>
    <t>I96 GESTIÓN DE LA INFORMACIÓN ESTADÍSTICA Fortalecimiento de los registros administrativos</t>
  </si>
  <si>
    <t>I97 GESTIÓN DE LA INFORMACIÓN ESTADÍSTICA Calidad estadística</t>
  </si>
  <si>
    <t>INSTITUTO MUNICIPAL DE CULTURA DE YUMBO</t>
  </si>
  <si>
    <t>Valle Del Cauca</t>
  </si>
  <si>
    <t>Yumbo</t>
  </si>
  <si>
    <t>1. Información de calidad y en lenguaje comprensible.</t>
  </si>
  <si>
    <t>SEGUIMIENTO PLAN ANTICORRUPCIÓN Y DE ATENCIÓN AL CIUDADANO 
AGOSTO 31 DE  2022</t>
  </si>
  <si>
    <r>
      <rPr>
        <b/>
        <sz val="12"/>
        <rFont val="Arial"/>
        <family val="2"/>
      </rPr>
      <t>OBJETIVO DEL SEGUIMIENTO:</t>
    </r>
    <r>
      <rPr>
        <sz val="12"/>
        <rFont val="Arial"/>
        <family val="2"/>
      </rPr>
      <t xml:space="preserve">
El  asesor de Control Interno presenta el primer seguimiento al Plan Anticorrupción y Atención al Ciudadano, con corte al 31 de agosto de 2.022. Desde control interno se ha realizado verificación de cumplimiento al consolidado allegado por el lider de Gestion de Planeación a través del Proceso de Direccionamiento Estratégico, de igual forma se verifican los soportes allegados por cada uno de los responsables de los componentes y de las acciones planteadas en el Plan Anticorrupción de la vigencia 2022 a fin de dar cumplimiento de la estrategia establecida, conforme a lo dispuesto en el Decreto Nacional 124 de 2016  y a los Artículos 73 y 76 de la ley 1474 de 2011 que establece:
</t>
    </r>
    <r>
      <rPr>
        <b/>
        <sz val="12"/>
        <rFont val="Arial"/>
        <family val="2"/>
      </rPr>
      <t>ARTÍCULOS 73</t>
    </r>
    <r>
      <rPr>
        <sz val="12"/>
        <rFont val="Arial"/>
        <family val="2"/>
      </rPr>
      <t xml:space="preserve">: Plan Anticorrupción y de Atención al Ciudadano. Cada entidad del orden nacional, departamental y municipal deberá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t>
    </r>
    <r>
      <rPr>
        <b/>
        <sz val="12"/>
        <rFont val="Arial"/>
        <family val="2"/>
      </rPr>
      <t>ARTICULOS 76:</t>
    </r>
    <r>
      <rPr>
        <sz val="12"/>
        <rFont val="Arial"/>
        <family val="2"/>
      </rPr>
      <t xml:space="preserve"> Parágrafo. En aquellas entidades donde se tenga implementado un proceso de gestión de denuncias, quejas y reclamos, se podrán validar sus carateristicas contra los estándares exigidos por el Programa Presidencial de Modernización, Eficiencia, Transparencia y Lucha contra la Corrupción. 
</t>
    </r>
    <r>
      <rPr>
        <b/>
        <sz val="12"/>
        <rFont val="Arial"/>
        <family val="2"/>
      </rPr>
      <t>OBJETIVOS:</t>
    </r>
    <r>
      <rPr>
        <sz val="12"/>
        <rFont val="Arial"/>
        <family val="2"/>
      </rPr>
      <t xml:space="preserve">
1- Prevenir la materialización de los riesgos de corrupción identificados, mediante la implementación de acciones y controles en el mapa de riesgos de corrupción.  
2- Verificar  el  avance  de  cumplimiento  de las actividades  propuestas en el documento Plan  Anticorrupción y Atención al Ciudadano  para la vigencia 2022,  de conformidad con lo establecido por la ley, y a los parámetros indicados en la guías metodológicas denominadas «Estrategia para la Construcción del Plan Anticorrupción y Atención al Ciudadano- versión-2 de 2015» «Guía para la administración del riesgo y el diseño de controles en entidades públicas Versión No. 05 de 2022 emitiidas por el Departamento Administrativo de la Función Pública. 
El Asesor de Control Interno, realiza el presente seguimiento con base en lo establecido en la Ley 1474 de 2011, Decreto 2641 de 2012, Decreto 124 de 2016 y Cartilla “Estrategias para la Construcción del Plan Anticorrupción y de Atención al Ciudadano versión 2 del DAFP”. El Plan Anticorrupción y atención al Ciudadano está conformado por 6 componentes a saber:                                                                                                                                                       1.   GESTIÓN  DEL  RIESGO  DE  CORRUPCIÓN  –  MAPA  DE  RIESGOS  DE CORRUPCIÓN.                                       
2.   RACIONALIZACIÓN DE TRÁMITES.             
3.   RENDICIÓN DE CUENTAS.  
4.   MECANISMOS PARA MEJORAR LA ATENCIÓN AL CIUDADANO LINEAMIENTOS  GENERALES  PARA  LA  ATENCIÓN  DE       PETICIONES, QUEJAS, RECLAMOS, SUGERENCIAS Y  DENUNCIAS. 
5.   MECANISMOS    PARA    LA    TRANSPARENCIA    Y    ACCESO    A    LA INFORMACIÓN.
6.   INICIATIVAS ADICIONALES.
Las Entidades del orden Nacional, Departamental y Municipal deberán publicar en un medio de fácil accesibilidad al ciudadano, las acciones adelantadas en la materia, en las siguientes fechas de corte: abril 30, agosto 31 y diciembre 31.
Para el caso del Instituto Municipal de Cultura de Yumbo se evidenció que el Plan Anticorrupción y Atención al ciudadano fue elaborado con la participación de líderes de procesos, consolidado, adoptado y socializado con los funcionarios, contratistas y partes interesadas.
En atención al Decreto 124 de 2016 Artículo 1, documento Estrategia para la Construcción del Plan anticorrupción y de Atención al Ciudadano;  control Interno efectuó el seguimiento y el control a la implementación de la estrategia y a los avances de las actividades consignadas en el Plan anticorrupción y de Atención al Ciudadano 2022, para lo cual se tienen en cuenta las siguientes fechas de corte y publicación:
PRIMER SEGUIMIENTO: Con corte al 30 de abril y publicación dentro de los diez (10) primeros días hábiles del mes de mayo.    SEGUNDO SEGUIMIENTO: Con corte al 31 de agosto y publicación dentro de los diez (10) primeros días hábiles del mes de septiembre.  TERCER SEGUIMIENTO: Con corte a 31 de diciembre y publicación dentro de los diez (10) primeros días hábiles del mes de enero de 2023.
El Instituto Municipal de Cultura de Yumbo - IMCY, asume el compromiso de contribuir en la lucha contra la corrupción y de establecer mecanismos que permitan que la administración Pública esté al servicio de la comunidad como lo establece la Constitución y la Ley.
</t>
    </r>
  </si>
  <si>
    <t>Se realizó el primer seguimiento con líderes de proceso con corte al 31 de agostode 2022.</t>
  </si>
  <si>
    <t>Comité anti trámites y de Gobierno en linea o comité de Gestión y Desempeño</t>
  </si>
  <si>
    <t>se actualizo la plataforma y la pagina para la atención de los PQRSDF de los ciudadanos.</t>
  </si>
  <si>
    <t>Sensibilizar a los servidores y personal vinculado al IMCY respecto a la adecuada atención al ciudadano.</t>
  </si>
  <si>
    <t>Existen en la entidad procedimiento denominado TRAMITE DE SOLICITUDES (QUEJAS, RECLAMOS, DERECHOS  DE PETICIÓN, SUGERENCIAS  Y DENUNCIAS) PR-MI-06 - el cual se aplica de manera Permanente.</t>
  </si>
  <si>
    <t>Control Interno realizó seguimiento a la politica de riesgos establecida en la entidad, de acuerdo a dicha revisión se hizo la recomendación para que se revise dicha politica y que se tenga en cuenta la nueva guía para la administración de riesgo y el diseño de controles en entidades públicas en su versión No. 05 de 2020.   Esto en relación a las responsabilidades de acuerdo al planteamiento de la politica de riesgos de corrupción y a las de las lineas de defensa que define el Modelo Integrado de Planeación y Gestión MIPG.  Se evidencia acta en el acta No. 01 del 11 de enero de  2.022 del Comite Institucional de Gestion y Desempeño, el seguimiento al plan. En esta se toma la decisión de continuar hasta el mes de junio de 2.023 de seguir tarbajando con la anterior pero se va a actualizar a la version 05.</t>
  </si>
  <si>
    <t>30 de junio 2.023</t>
  </si>
  <si>
    <t>10 de mayo de 2.023</t>
  </si>
  <si>
    <t>Se socializo a los funcionarios de la entidad  la politica de riesgos existente para el plan anticorrupción y de atención al Ciudadano para la vigencia 2022.  Socialización realizada a través de acta de reunión con personal de planta. Acta No. 02 de Comite Institucional de Gestión y Desempeño.  De igual forma se esta trabajando en la construccion de la matriz de riesgos version 5 con los lideres de proceso.</t>
  </si>
  <si>
    <t>Revisar y ajustar la matriz de riesgos de corrupción para la vigencia 2023</t>
  </si>
  <si>
    <t>Matriz de Riesgos de Corrupción por procesos actualizada para la vigencia 2023</t>
  </si>
  <si>
    <t>Se esta construyendo por parte de Planeación la matriz de riesgos con base en la version 05 de 2020.</t>
  </si>
  <si>
    <t xml:space="preserve"> El 19  de enero de 2023, se publicó en la página web Institucional el documento del Plan Anticorrupción  y de atención al ciudadano, en el cual se puso a disposición de la comunidad. Mapa de Riesgos de  Corrupción.  No hubo observaciones puntuales sobres los riesgos, controles y acciones preventivas definidas, se procedio a publicar el definitivo el 31 de enero 2023. https://www.imcy.gov.co/wp-content/uploads/2023/01/Plan-Anticorrupcion-y-de-Atencion-al-Ciudadano-2023.pdf</t>
  </si>
  <si>
    <t>En este cuatrimestre como se viene trabajando con los lideres de proceso, planeacion hizo monitoreo y revision.</t>
  </si>
  <si>
    <t xml:space="preserve">RENDICION DE CUENTAS </t>
  </si>
  <si>
    <t>Abril y Agosto 2023</t>
  </si>
  <si>
    <t xml:space="preserve">Se estableció un cronograma de trabajo en la vigencia 2023 con actividades y responsables para la evaluación y ejecución de las OPAS existentes. </t>
  </si>
  <si>
    <t>De acuerdo a fecha de identificación de tramite, procedimiento administrativo u OPA</t>
  </si>
  <si>
    <t xml:space="preserve">A la fecha de la evaluación, el proceso de Planeación ha realizado los reportes del avance de la gestión institucional ante el Departamento Administrativo de Planeación e Informatica. Se evidencia evaluación del primer trimestre.
</t>
  </si>
  <si>
    <t>Publicar para  comentarios de  los  interesados  el  pre documento del plan anticorrupción y de atención al ciudadano 203.</t>
  </si>
  <si>
    <t>31 de enero de 2023</t>
  </si>
  <si>
    <t xml:space="preserve">El 19 de enero de 2023, se publicó en la página web Institucional el predocumento del Plan Anticorrupción  y de Atención al Ciudadano, en el cual se puso a disposición de la comunidad para las respectivas observaciones,. El 31 de enero de 2.023 se publicó el definitivo.
</t>
  </si>
  <si>
    <t>Plan de acción publicado 2023.  Informe de gestión de la vigencia 2022 publicado.</t>
  </si>
  <si>
    <t>31 de diciembre de 2023</t>
  </si>
  <si>
    <t>El 26 de enero de 2023 fue publicado el Plan de Acción de la entidad y el informe de gestión de la vigencia 2022 lo cual se evidencia en la pagina web de la Institucion.</t>
  </si>
  <si>
    <t>Líder de comunicaciones y responsable de la página web</t>
  </si>
  <si>
    <t>La entidad realiza difusión de las diferentes actividades en cumplimiento de sus objetivos estratégicos a través de los diferentes canales de difusión.
Canales:   Página web institucional www.imcy.gov.co  Redes sociales: Facebok, instagram y twitter y la Emisora local</t>
  </si>
  <si>
    <t xml:space="preserve">Esta actividad se realiza de manera permanente a través de los diferentes canales que tiene la entidad para divulgar su información. Canales: Página web institucional wwwimcy.gov.co
Redes sociales: Facebok, instagram y twitter y emisora local.
</t>
  </si>
  <si>
    <t>Realizar    una    audiencia pública   participativa   con diferentes   espacios   para el  diálogo  en  el  ejercicio de   rendición   de   cuentas sobre   la   gestión   de   la entidad vigencia 2022.</t>
  </si>
  <si>
    <t>Primer semestre 2023</t>
  </si>
  <si>
    <t xml:space="preserve">De acuerdo a la planeación establecida en este componente y con un mes de anticipación se puso a disposición en la pagina web institucional y en las redes sociales de la entidad, para los  grupos de valor y comunidad en general, la imagen publicitaria de invitación a la audiencia pública de Rendición de Cuentas a realizar el dia 25 de junio de 2023, asi como tambien se establecio el correo institucional rendiciondecuentas@imcy.gov.co para recibir preguntas, dudas o sugerencias con respecto a los temas o contenido del informe de gestión de la entidad presentado de la vigencia 2022.
El informe de gestión fue publicado a partir del 31 de enero de 2023 en el link de transparencia, asi como tambien con la publicidad de invitación al evento de Audiencia Publica se dejo a través de un vinculo directo desde la pagina principal para tener mayor facilidad de acceso a la comunidad en general. Todo este procedimiento fue realizado con un mes de antelación a la realización del evento, (25 de mayo de 2023). Conforme lo ha establecido la normatividad vigente para tal fin.   Fue enviado el boletin de prensa a los medios municipales y regionales para su difusión y tambien se tiene proyectado eviar oficios de invitación a Alcalde Municipal, Gestora Social, Juntas de Acción Comunal, Consejo Municipal de Cultura y Concejo Municipal de Yumbo. </t>
  </si>
  <si>
    <t>Realizar  evaluación  de  la Rendición  de  Cuentas  de la vigencia anterior con el fin     de     identificar     los aspectos a mejorar para el próximo informe.</t>
  </si>
  <si>
    <t>Gerente, Líder de Planeación y líder de comunicación pública.</t>
  </si>
  <si>
    <t>Comunicar sobre los resultados de la audiencia pública de Rendición de cuentas en página web.</t>
  </si>
  <si>
    <t>Se encuentra el informe de la audiencia de rendicion de cuentas del periodo anterior.</t>
  </si>
  <si>
    <t>Publicar  los  resultados  de la           encuesta  de percepción.</t>
  </si>
  <si>
    <t>Responsable   de planeación  y Líder                de comunicaciones, Asesor  de  Control Interno.</t>
  </si>
  <si>
    <t>Se efectuaron las actividades de acuerdo al tema de la rendicion de cuentas la cual fue publicada.</t>
  </si>
  <si>
    <t>1. Estructura administrativa y/o direccionamiento
estratégico</t>
  </si>
  <si>
    <t xml:space="preserve">La Rendición de Cuentas es concebida por la Institucion como un mecanismo de participación ciudadana, mediante el cual se brinda información constante, de manera clara, entendible, de fácil acceso, habilitando diferentes espacios e instrumentos a través de los cuales los interesados pueden interactuar con la Institución y de esta manera conocer los avances y los resultados de la gestión.  De igual forma se da la audiencia publica de rendición de cuentas con la evaluación respectiva.
</t>
  </si>
  <si>
    <r>
      <t xml:space="preserve">Atender respetuosamente las PQRSDF (Peticiones, Quejas, Reclamos, Sugerencias, Denuncias y Felicitaciones) que se presentan por parte de la ciudadanía a través de los diferentes medios (El Orfeo - físico - ventanilla única o Link - página web) y cerciorarse de que se dé respuesta en los términos establecidos por la Ley, así como también que sean utilizados como insumos para el mejoramiento continuo de la entidad a través de sus procesos.
La cartilla Estrategias Plan Anticorrupción y de Atención al Ciudadano propone su construcción teniendo en cuenta mecanismos para: El desarrollo institucional, la cultura del servicio al ciudadano y fortalecimiento de los canales de información y comunicación.  De acuerdo al seguimiento se pudo evidenciar que las acciones para cumplir con el  servicio de atención al ciudadano de manera física y virtual, se vienen cumpliendo de acuerdo a las actividades programadas ya que se atiende de manera personal en la recepción (ventanilla Única) para el recibido de información a los ciudadanos y se cuenta con la página web institucional.
El propósito de esta estrategia es ubicar al ciudadano en el centro de los procesos de la entidad para que la atención a sus necesidades y la garantía de sus derechos sean objetivos prioritarios de la gestión institucional, desde la perspectiva de la construcción de confianza, </t>
    </r>
    <r>
      <rPr>
        <sz val="11"/>
        <rFont val="Arial"/>
        <family val="2"/>
      </rPr>
      <t>en articulación con las políticas de participación ciudadana, transparencia y acceso a la información, racionalización de trámites y fortalecimiento institucional. El servicio al ciudadano se enmarca en los principios de información completa y clara, de igualdad, moralidad, economía, celeridad, imparcialidad, eficiencia, transparencia, consistencia, calidad y oportunidad, teniendo presente las necesidades, realidades</t>
    </r>
    <r>
      <rPr>
        <sz val="11"/>
        <color rgb="FF000000"/>
        <rFont val="Arial"/>
        <family val="2"/>
      </rPr>
      <t xml:space="preserve"> y expectativas del ciudadano. </t>
    </r>
  </si>
  <si>
    <r>
      <t xml:space="preserve">Se ha realizado seguimiento a los diferentes mecanismos habilitados para presentar PQRSDF por el funcionario delegado desde la gerencia. (buzones de sugerencias, Link habilitado desde la página web, orfeo). Para el periodo evaluado se evidencio informe de las PQRSDF del segundo semestre de la vigencia 2022 y fue publicado en el mes de enero de 2023.
Se evidencia que el funcionario encargado de realizar el seguimiento tiene como control formato denominado CONTROL  DE LAS PQRSDF.
(Peticiones, Quejas, Reclamos, Sugerencias, Denuncias y Felicitaciones) FO:GD-06XXX para llevar el control de las </t>
    </r>
    <r>
      <rPr>
        <sz val="10"/>
        <color rgb="FFFF0000"/>
        <rFont val="Arial"/>
        <family val="2"/>
      </rPr>
      <t xml:space="preserve">respuestas </t>
    </r>
    <r>
      <rPr>
        <sz val="10"/>
        <rFont val="Arial"/>
        <family val="2"/>
      </rPr>
      <t xml:space="preserve">de las PQRSDF los tiempos pertinentes. Se evidencia formato PQRSDF formato denominado Control de las peticiones, quejas, reclamos, sugerencias, denuncias y felicitaciones FO-GD-06 en su versión No 02 de fecha 15 de febrero de 2021.  </t>
    </r>
  </si>
  <si>
    <t>Realizar seguimiento periódico a los tiempos de respuesta de las PQSRDF.</t>
  </si>
  <si>
    <t>Informe de gestión de la entidad sobre la atención de PQSRDF.</t>
  </si>
  <si>
    <t>Asesor de Control Interno</t>
  </si>
  <si>
    <t>Julio a Diciembre 31 de 2023.</t>
  </si>
  <si>
    <t>Líder del proceso de comunicaciones
/ Asesor de Control Interno</t>
  </si>
  <si>
    <t>Julio a Diciembre 31 de 2.023</t>
  </si>
  <si>
    <t>El Asesor de Control Interno,  conjunto con los lideres de proceso de comunicaciones,  realizó informe de PQRSDF con corte al 31 de diciembre de 2.022 y fue publicado el 29 de enero de 2.023.</t>
  </si>
  <si>
    <t>El Asesor de Control Interno realizo informe de PQRSDF con corte al 30 de diciembre ysu publicación se evidencia en la pagina web institucional. 
https://www.imcy.gov.co/wp-content/uploads/2022/07/Informe-PQRSDF-Semestre-2.pdf.</t>
  </si>
  <si>
    <t>Realizar ajustes razonables a los espacios físicos y electrónicos de atención y servicio al ciudadano para garantizar su accesibilidad.</t>
  </si>
  <si>
    <t>Seguimiento al 30 de abril de 2023</t>
  </si>
  <si>
    <t>Informe de  PQSRDF con el aalisis respectivo.</t>
  </si>
  <si>
    <t>Entre enero y abril de 2.023</t>
  </si>
  <si>
    <t>Lograr que los sistemas de información faciliten la gestión y trazabilidad de los requerimientos de los ciudadanos.</t>
  </si>
  <si>
    <t>Esta actividad se realiza de manera permanente a través de los diferentes canales que tiene la entidad para divulgar su información.
Canales: Página web institucional wwwimcy.gov.co - Redes sociales: Facebook, instagram y twitter.
Emisora local.</t>
  </si>
  <si>
    <t>Entre agosto y diciembre de 2023</t>
  </si>
  <si>
    <t>Se desarrollo en el primer cuatrimestre vigencia 2.023.</t>
  </si>
  <si>
    <t>La página Web Institucional cuenta con el Link
Preguntas frecuentes http://imcy.gov.co/wordpr ess/2-informacion-de- interes/ .</t>
  </si>
  <si>
    <t>Verificar el correcto funcionamiento de las opciones  del Link “Transparencia y acceso a la información pública”.</t>
  </si>
  <si>
    <t>Segundo cuatrimestre de la vigencia 2023.</t>
  </si>
  <si>
    <t>Se piensa realizar en el siguiente cuatrimestre may-ago 2023.</t>
  </si>
  <si>
    <t>Fecha elaboración: 10 de mayo de 2.023</t>
  </si>
  <si>
    <t>Fecha de Entrega: 10 de mayo de 2.023</t>
  </si>
  <si>
    <t>A junio de 2023</t>
  </si>
  <si>
    <t>Se evaluaron las OPAS que se encuentran reportadas ante el DAFP para sus posibles mejoras en la vigencia 2023.  Prestamo Bibliotecario. Alquiler de espacios y Curso de sistemas para el adulto mayor.  Realizado en el  trimestre de enero a marzo.</t>
  </si>
  <si>
    <t>Se han dado respuesta a las solicitudes  presentadas a la entidad de manera oportuna.  Se realizo informe de PQRSDF de segundo semestre de 2.022, por parte del asesor de control Interno el cual se publica en la pagina web de la Institucion.
https://www.imcy.gov.co/wp-content/uploads/2023/07/Informe-PQRSDF-Semestre-2.pdf</t>
  </si>
  <si>
    <t>Se recomienda ajustar el procedimiento de PQRSDF por cuanto se evidencia que se encuentra desactualizado.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</si>
</sst>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m\-yyyy;@"/>
  </numFmts>
  <fonts count="34" x14ac:knownFonts="1">
    <font>
      <sz val="10"/>
      <color rgb="FF000000"/>
      <name val="Times New Roman"/>
      <charset val="204"/>
    </font>
    <font>
      <b/>
      <sz val="11"/>
      <name val="Arial"/>
      <family val="2"/>
    </font>
    <font>
      <sz val="11"/>
      <name val="Arial"/>
      <family val="2"/>
    </font>
    <font>
      <b/>
      <sz val="11"/>
      <name val="Arial"/>
      <family val="2"/>
    </font>
    <font>
      <sz val="11"/>
      <name val="Arial"/>
      <family val="2"/>
    </font>
    <font>
      <b/>
      <sz val="11"/>
      <color rgb="FFFFFFFF"/>
      <name val="Arial"/>
      <family val="2"/>
    </font>
    <font>
      <sz val="10"/>
      <name val="Arial"/>
      <family val="2"/>
    </font>
    <font>
      <u/>
      <sz val="10"/>
      <color theme="10"/>
      <name val="Times New Roman"/>
      <family val="1"/>
    </font>
    <font>
      <b/>
      <sz val="10"/>
      <name val="Arial"/>
      <family val="2"/>
    </font>
    <font>
      <sz val="10"/>
      <color rgb="FF000000"/>
      <name val="Times New Roman"/>
      <family val="1"/>
    </font>
    <font>
      <sz val="10"/>
      <color rgb="FF000000"/>
      <name val="Arial"/>
      <family val="2"/>
    </font>
    <font>
      <b/>
      <sz val="10"/>
      <color theme="1"/>
      <name val="Arial"/>
      <family val="2"/>
    </font>
    <font>
      <sz val="11"/>
      <color rgb="FF000000"/>
      <name val="Arial"/>
      <family val="2"/>
    </font>
    <font>
      <b/>
      <sz val="11"/>
      <color rgb="FF000000"/>
      <name val="Arial"/>
      <family val="2"/>
    </font>
    <font>
      <b/>
      <sz val="14"/>
      <name val="Calibri"/>
      <family val="2"/>
      <scheme val="minor"/>
    </font>
    <font>
      <b/>
      <sz val="12"/>
      <name val="Arial"/>
      <family val="2"/>
    </font>
    <font>
      <sz val="16"/>
      <color theme="1"/>
      <name val="Arial"/>
      <family val="2"/>
    </font>
    <font>
      <b/>
      <sz val="16"/>
      <color theme="1"/>
      <name val="Arial"/>
      <family val="2"/>
    </font>
    <font>
      <b/>
      <sz val="14"/>
      <color theme="1"/>
      <name val="Arial"/>
      <family val="2"/>
    </font>
    <font>
      <b/>
      <sz val="12"/>
      <color rgb="FF000000"/>
      <name val="Arial"/>
      <family val="2"/>
    </font>
    <font>
      <b/>
      <sz val="10"/>
      <color rgb="FF000000"/>
      <name val="Arial"/>
      <family val="2"/>
    </font>
    <font>
      <sz val="12"/>
      <name val="Arial"/>
      <family val="2"/>
    </font>
    <font>
      <sz val="10"/>
      <color rgb="FFFF0000"/>
      <name val="Arial"/>
      <family val="2"/>
    </font>
    <font>
      <sz val="10"/>
      <color rgb="FF000000"/>
      <name val="Times New Roman"/>
      <family val="1"/>
    </font>
    <font>
      <b/>
      <sz val="10"/>
      <color rgb="FF000000"/>
      <name val="Times New Roman"/>
      <family val="1"/>
    </font>
    <font>
      <b/>
      <sz val="12"/>
      <color rgb="FF000000"/>
      <name val="Times New Roman"/>
      <family val="1"/>
    </font>
    <font>
      <sz val="12"/>
      <color rgb="FF000000"/>
      <name val="Times New Roman"/>
      <family val="1"/>
    </font>
    <font>
      <b/>
      <sz val="9"/>
      <color rgb="FF000000"/>
      <name val="Calibri"/>
      <family val="2"/>
    </font>
    <font>
      <b/>
      <sz val="10"/>
      <color rgb="FF000000"/>
      <name val="Calibri"/>
      <family val="2"/>
    </font>
    <font>
      <b/>
      <sz val="11"/>
      <color rgb="FF000000"/>
      <name val="Calibri"/>
      <family val="2"/>
    </font>
    <font>
      <b/>
      <sz val="10"/>
      <name val="Calibri"/>
      <family val="2"/>
    </font>
    <font>
      <b/>
      <sz val="10"/>
      <name val="Times New Roman"/>
      <family val="1"/>
    </font>
    <font>
      <b/>
      <sz val="14"/>
      <color rgb="FF000000"/>
      <name val="Arial"/>
      <family val="2"/>
    </font>
    <font>
      <b/>
      <sz val="16"/>
      <name val="Arial"/>
      <family val="2"/>
    </font>
  </fonts>
  <fills count="12">
    <fill>
      <patternFill patternType="none"/>
    </fill>
    <fill>
      <patternFill patternType="gray125"/>
    </fill>
    <fill>
      <patternFill patternType="solid">
        <fgColor rgb="FFFFFFFF"/>
      </patternFill>
    </fill>
    <fill>
      <patternFill patternType="solid">
        <fgColor rgb="FF17365D"/>
      </patternFill>
    </fill>
    <fill>
      <patternFill patternType="solid">
        <fgColor rgb="FF00AFEF"/>
      </patternFill>
    </fill>
    <fill>
      <patternFill patternType="solid">
        <fgColor rgb="FF92CDDC"/>
      </patternFill>
    </fill>
    <fill>
      <patternFill patternType="solid">
        <fgColor rgb="FFFFC000"/>
      </patternFill>
    </fill>
    <fill>
      <patternFill patternType="solid">
        <fgColor rgb="FFC2D59B"/>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7" fillId="0" borderId="0" applyNumberFormat="0" applyFill="0" applyBorder="0" applyAlignment="0" applyProtection="0"/>
    <xf numFmtId="9" fontId="23" fillId="0" borderId="0" applyFont="0" applyFill="0" applyBorder="0" applyAlignment="0" applyProtection="0"/>
  </cellStyleXfs>
  <cellXfs count="273">
    <xf numFmtId="0" fontId="0" fillId="0" borderId="0" xfId="0" applyFill="1" applyBorder="1" applyAlignment="1">
      <alignment horizontal="left" vertical="top"/>
    </xf>
    <xf numFmtId="0" fontId="0" fillId="0" borderId="0" xfId="0" applyFill="1" applyBorder="1" applyAlignment="1">
      <alignment horizontal="center" vertical="top"/>
    </xf>
    <xf numFmtId="0" fontId="9" fillId="0" borderId="0" xfId="0" applyFont="1" applyFill="1" applyBorder="1" applyAlignment="1">
      <alignment horizontal="left" vertical="top"/>
    </xf>
    <xf numFmtId="0" fontId="0" fillId="0" borderId="0" xfId="0" applyFill="1" applyBorder="1" applyAlignment="1">
      <alignment horizontal="center" vertical="center"/>
    </xf>
    <xf numFmtId="0" fontId="1" fillId="0" borderId="1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 fillId="4" borderId="12" xfId="0" applyFont="1" applyFill="1" applyBorder="1" applyAlignment="1">
      <alignment vertical="center" wrapText="1"/>
    </xf>
    <xf numFmtId="0" fontId="2" fillId="6" borderId="12" xfId="0" applyFont="1" applyFill="1" applyBorder="1" applyAlignment="1">
      <alignment horizontal="left" vertical="top" wrapText="1"/>
    </xf>
    <xf numFmtId="0" fontId="0" fillId="6" borderId="12" xfId="0" applyFill="1" applyBorder="1" applyAlignment="1">
      <alignment horizontal="left" vertical="top" wrapText="1"/>
    </xf>
    <xf numFmtId="0" fontId="0" fillId="7" borderId="12" xfId="0" applyFill="1" applyBorder="1" applyAlignment="1">
      <alignment horizontal="left" vertical="top" wrapText="1"/>
    </xf>
    <xf numFmtId="0" fontId="2" fillId="7" borderId="12" xfId="0" applyFont="1" applyFill="1" applyBorder="1" applyAlignment="1">
      <alignment horizontal="left" vertical="top" wrapText="1"/>
    </xf>
    <xf numFmtId="0" fontId="4" fillId="7" borderId="12" xfId="0" applyFont="1" applyFill="1" applyBorder="1" applyAlignment="1">
      <alignment horizontal="left" vertical="top" wrapText="1"/>
    </xf>
    <xf numFmtId="0" fontId="2" fillId="5" borderId="12" xfId="0" applyFont="1" applyFill="1" applyBorder="1" applyAlignment="1">
      <alignment horizontal="left" vertical="center" wrapText="1"/>
    </xf>
    <xf numFmtId="0" fontId="0" fillId="5" borderId="12" xfId="0" applyFill="1" applyBorder="1" applyAlignment="1">
      <alignment horizontal="left" vertical="center" wrapText="1"/>
    </xf>
    <xf numFmtId="0" fontId="4" fillId="5" borderId="12" xfId="0" applyFont="1" applyFill="1" applyBorder="1" applyAlignment="1">
      <alignment horizontal="left" vertical="top" wrapText="1"/>
    </xf>
    <xf numFmtId="0" fontId="10" fillId="0" borderId="12"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0" fillId="0" borderId="0" xfId="0" applyFont="1" applyFill="1" applyBorder="1" applyAlignment="1">
      <alignment horizontal="center" vertical="top"/>
    </xf>
    <xf numFmtId="0" fontId="0" fillId="0" borderId="0" xfId="0" applyBorder="1" applyAlignment="1"/>
    <xf numFmtId="0" fontId="10" fillId="0" borderId="21" xfId="0" applyFont="1" applyFill="1" applyBorder="1" applyAlignment="1">
      <alignment horizontal="left" vertical="top"/>
    </xf>
    <xf numFmtId="0" fontId="10" fillId="0" borderId="22" xfId="0" applyFont="1" applyFill="1" applyBorder="1" applyAlignment="1">
      <alignment horizontal="left" vertical="top"/>
    </xf>
    <xf numFmtId="164" fontId="1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165" fontId="12" fillId="0" borderId="2" xfId="0" applyNumberFormat="1" applyFont="1" applyFill="1" applyBorder="1" applyAlignment="1">
      <alignment horizontal="center" vertical="center" shrinkToFit="1"/>
    </xf>
    <xf numFmtId="164" fontId="12" fillId="0" borderId="9" xfId="0" applyNumberFormat="1" applyFont="1" applyFill="1" applyBorder="1" applyAlignment="1">
      <alignment horizontal="center" vertical="center" shrinkToFit="1"/>
    </xf>
    <xf numFmtId="164" fontId="12" fillId="0" borderId="7" xfId="0" applyNumberFormat="1" applyFont="1" applyFill="1" applyBorder="1" applyAlignment="1">
      <alignment horizontal="center" vertical="center" shrinkToFit="1"/>
    </xf>
    <xf numFmtId="164" fontId="12" fillId="0" borderId="15" xfId="0" applyNumberFormat="1" applyFont="1" applyFill="1" applyBorder="1" applyAlignment="1">
      <alignment horizontal="center" vertical="center" shrinkToFit="1"/>
    </xf>
    <xf numFmtId="164" fontId="12" fillId="2" borderId="5" xfId="0" applyNumberFormat="1" applyFont="1" applyFill="1" applyBorder="1" applyAlignment="1">
      <alignment horizontal="center" vertical="center" shrinkToFit="1"/>
    </xf>
    <xf numFmtId="164" fontId="12" fillId="2" borderId="1" xfId="0" applyNumberFormat="1" applyFont="1" applyFill="1" applyBorder="1" applyAlignment="1">
      <alignment horizontal="center" vertical="center" shrinkToFit="1"/>
    </xf>
    <xf numFmtId="0" fontId="1" fillId="9" borderId="5"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8" fillId="9" borderId="5" xfId="0" applyFont="1" applyFill="1" applyBorder="1" applyAlignment="1">
      <alignment horizontal="left" vertical="center" wrapText="1" indent="2"/>
    </xf>
    <xf numFmtId="0" fontId="8"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2" fillId="9" borderId="12" xfId="0" applyFont="1" applyFill="1" applyBorder="1" applyAlignment="1">
      <alignment horizontal="left" vertical="center" wrapText="1" indent="1"/>
    </xf>
    <xf numFmtId="0" fontId="10" fillId="0" borderId="17" xfId="0" applyFont="1" applyFill="1" applyBorder="1" applyAlignment="1">
      <alignment horizontal="center" vertical="center"/>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12" xfId="0" applyFont="1" applyFill="1" applyBorder="1" applyAlignment="1">
      <alignment horizontal="center" vertical="center" wrapText="1"/>
    </xf>
    <xf numFmtId="164" fontId="12" fillId="0" borderId="3" xfId="0" applyNumberFormat="1" applyFont="1" applyFill="1" applyBorder="1" applyAlignment="1">
      <alignment horizontal="center" vertical="center" shrinkToFit="1"/>
    </xf>
    <xf numFmtId="0" fontId="20" fillId="9" borderId="12"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1" fillId="9" borderId="16" xfId="0" applyFont="1" applyFill="1" applyBorder="1" applyAlignment="1">
      <alignment horizontal="center" vertical="center" wrapText="1"/>
    </xf>
    <xf numFmtId="0" fontId="2" fillId="2" borderId="12"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10" fillId="0" borderId="17" xfId="0" applyFont="1" applyFill="1" applyBorder="1" applyAlignment="1">
      <alignment horizontal="justify" vertical="center"/>
    </xf>
    <xf numFmtId="0" fontId="10" fillId="0" borderId="0" xfId="0" applyFont="1" applyFill="1" applyBorder="1" applyAlignment="1">
      <alignment horizontal="justify" vertical="center" wrapText="1"/>
    </xf>
    <xf numFmtId="0" fontId="12" fillId="0" borderId="12" xfId="0" applyFont="1" applyFill="1" applyBorder="1" applyAlignment="1">
      <alignment horizontal="justify" vertical="top" wrapText="1"/>
    </xf>
    <xf numFmtId="0" fontId="6" fillId="0"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10" fillId="0" borderId="17"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12" fillId="8" borderId="12" xfId="0" applyFont="1" applyFill="1" applyBorder="1" applyAlignment="1">
      <alignment horizontal="justify" vertical="center" wrapText="1"/>
    </xf>
    <xf numFmtId="164" fontId="12" fillId="0" borderId="12" xfId="0" applyNumberFormat="1" applyFont="1" applyFill="1" applyBorder="1" applyAlignment="1">
      <alignment horizontal="center" vertical="center" shrinkToFit="1"/>
    </xf>
    <xf numFmtId="164" fontId="12" fillId="0" borderId="3" xfId="0" applyNumberFormat="1" applyFont="1" applyFill="1" applyBorder="1" applyAlignment="1">
      <alignment horizontal="center" vertical="center" shrinkToFit="1"/>
    </xf>
    <xf numFmtId="10" fontId="13" fillId="11" borderId="12" xfId="2" applyNumberFormat="1" applyFont="1" applyFill="1" applyBorder="1" applyAlignment="1">
      <alignment horizontal="center" vertical="center"/>
    </xf>
    <xf numFmtId="10" fontId="13" fillId="11" borderId="17" xfId="2" applyNumberFormat="1" applyFont="1" applyFill="1" applyBorder="1" applyAlignment="1">
      <alignment horizontal="center" vertical="center"/>
    </xf>
    <xf numFmtId="10" fontId="24" fillId="0" borderId="0" xfId="2" applyNumberFormat="1" applyFont="1" applyFill="1" applyBorder="1" applyAlignment="1">
      <alignment horizontal="left" vertical="top"/>
    </xf>
    <xf numFmtId="0" fontId="24" fillId="0" borderId="0" xfId="0" applyFont="1" applyFill="1" applyBorder="1" applyAlignment="1">
      <alignment horizontal="left" vertical="top"/>
    </xf>
    <xf numFmtId="10" fontId="25" fillId="0" borderId="0" xfId="2" applyNumberFormat="1"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10" fontId="13" fillId="0" borderId="20" xfId="2" applyNumberFormat="1" applyFont="1" applyFill="1" applyBorder="1" applyAlignment="1">
      <alignment horizontal="center" vertical="center"/>
    </xf>
    <xf numFmtId="10" fontId="13" fillId="0" borderId="12" xfId="2" applyNumberFormat="1" applyFont="1" applyFill="1" applyBorder="1" applyAlignment="1">
      <alignment horizontal="center" vertical="center"/>
    </xf>
    <xf numFmtId="10" fontId="19" fillId="0" borderId="12" xfId="2"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49" fontId="6" fillId="8" borderId="12" xfId="1" applyNumberFormat="1" applyFont="1" applyFill="1" applyBorder="1" applyAlignment="1">
      <alignment horizontal="justify" wrapText="1"/>
    </xf>
    <xf numFmtId="0" fontId="10" fillId="0" borderId="12" xfId="0" applyFont="1" applyFill="1" applyBorder="1" applyAlignment="1">
      <alignment horizontal="justify" vertical="top" wrapText="1"/>
    </xf>
    <xf numFmtId="0" fontId="10" fillId="8" borderId="12" xfId="0" applyFont="1" applyFill="1" applyBorder="1" applyAlignment="1">
      <alignment horizontal="justify" wrapText="1"/>
    </xf>
    <xf numFmtId="49" fontId="6" fillId="8" borderId="12" xfId="1" applyNumberFormat="1" applyFont="1" applyFill="1" applyBorder="1" applyAlignment="1">
      <alignment horizontal="justify" vertical="center" wrapText="1"/>
    </xf>
    <xf numFmtId="0" fontId="10" fillId="0" borderId="12" xfId="0" applyFont="1" applyFill="1" applyBorder="1" applyAlignment="1">
      <alignment horizontal="justify" vertical="center"/>
    </xf>
    <xf numFmtId="49" fontId="6" fillId="8" borderId="17" xfId="1" applyNumberFormat="1" applyFont="1" applyFill="1" applyBorder="1" applyAlignment="1">
      <alignment horizontal="justify" vertical="top" wrapText="1"/>
    </xf>
    <xf numFmtId="0" fontId="6" fillId="8" borderId="12" xfId="1" applyFont="1" applyFill="1" applyBorder="1" applyAlignment="1">
      <alignment horizontal="justify" vertical="top" wrapText="1"/>
    </xf>
    <xf numFmtId="0" fontId="6" fillId="8" borderId="12" xfId="1" applyFont="1" applyFill="1" applyBorder="1" applyAlignment="1">
      <alignment horizontal="justify" vertical="center" wrapText="1"/>
    </xf>
    <xf numFmtId="0" fontId="10" fillId="8" borderId="0" xfId="0" applyFont="1" applyFill="1" applyBorder="1" applyAlignment="1">
      <alignment horizontal="justify" vertical="center" wrapText="1"/>
    </xf>
    <xf numFmtId="0" fontId="10" fillId="8" borderId="12" xfId="0" applyFont="1" applyFill="1" applyBorder="1" applyAlignment="1">
      <alignment horizontal="justify" vertical="center" wrapText="1"/>
    </xf>
    <xf numFmtId="164" fontId="12" fillId="0" borderId="11" xfId="0" applyNumberFormat="1" applyFont="1" applyFill="1" applyBorder="1" applyAlignment="1">
      <alignment horizontal="justify" vertical="center" shrinkToFit="1"/>
    </xf>
    <xf numFmtId="0" fontId="2" fillId="0" borderId="0" xfId="0" applyFont="1" applyFill="1" applyBorder="1" applyAlignment="1">
      <alignment horizontal="justify" vertical="center" wrapText="1"/>
    </xf>
    <xf numFmtId="0" fontId="2" fillId="0" borderId="12" xfId="1"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8" borderId="1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12" fillId="8" borderId="2" xfId="0" applyFont="1" applyFill="1" applyBorder="1" applyAlignment="1">
      <alignment horizontal="justify" vertical="center" wrapText="1"/>
    </xf>
    <xf numFmtId="164" fontId="12" fillId="2" borderId="3" xfId="0" applyNumberFormat="1" applyFont="1" applyFill="1" applyBorder="1" applyAlignment="1">
      <alignment horizontal="center" vertical="center" shrinkToFit="1"/>
    </xf>
    <xf numFmtId="164" fontId="12" fillId="2" borderId="12" xfId="0" applyNumberFormat="1" applyFont="1" applyFill="1" applyBorder="1" applyAlignment="1">
      <alignment horizontal="center" vertical="center" shrinkToFit="1"/>
    </xf>
    <xf numFmtId="10" fontId="19" fillId="0" borderId="17" xfId="2" applyNumberFormat="1" applyFont="1" applyFill="1" applyBorder="1" applyAlignment="1">
      <alignment horizontal="center" vertical="center"/>
    </xf>
    <xf numFmtId="10" fontId="13" fillId="0" borderId="12" xfId="2" applyNumberFormat="1" applyFont="1" applyFill="1" applyBorder="1" applyAlignment="1">
      <alignment horizontal="center" vertical="center"/>
    </xf>
    <xf numFmtId="0" fontId="29" fillId="0" borderId="1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1" fillId="0" borderId="0" xfId="0" applyFont="1" applyFill="1" applyBorder="1" applyAlignment="1">
      <alignment horizontal="justify" vertical="center"/>
    </xf>
    <xf numFmtId="0" fontId="24" fillId="0" borderId="0" xfId="0" applyFont="1" applyFill="1" applyBorder="1" applyAlignment="1">
      <alignment horizontal="justify" vertical="center"/>
    </xf>
    <xf numFmtId="0" fontId="2" fillId="0" borderId="3" xfId="0" applyFont="1" applyFill="1" applyBorder="1" applyAlignment="1">
      <alignment horizontal="justify" vertical="center" wrapText="1"/>
    </xf>
    <xf numFmtId="164" fontId="12" fillId="0" borderId="3" xfId="0" applyNumberFormat="1" applyFont="1" applyFill="1" applyBorder="1" applyAlignment="1">
      <alignment horizontal="center" vertical="center" shrinkToFit="1"/>
    </xf>
    <xf numFmtId="0" fontId="2" fillId="0" borderId="17" xfId="0" applyFont="1" applyFill="1" applyBorder="1" applyAlignment="1">
      <alignment horizontal="justify" vertical="center" wrapText="1"/>
    </xf>
    <xf numFmtId="10" fontId="32" fillId="9" borderId="12" xfId="2" applyNumberFormat="1" applyFont="1" applyFill="1" applyBorder="1" applyAlignment="1">
      <alignment horizontal="center" vertical="center"/>
    </xf>
    <xf numFmtId="10" fontId="32" fillId="9" borderId="12" xfId="0"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10" fontId="13" fillId="8" borderId="12" xfId="2" applyNumberFormat="1" applyFont="1" applyFill="1" applyBorder="1" applyAlignment="1">
      <alignment horizontal="center" vertical="center"/>
    </xf>
    <xf numFmtId="10" fontId="32" fillId="9" borderId="17" xfId="2" applyNumberFormat="1" applyFont="1" applyFill="1" applyBorder="1" applyAlignment="1">
      <alignment horizontal="center" vertical="center"/>
    </xf>
    <xf numFmtId="10" fontId="32" fillId="0" borderId="12" xfId="0" applyNumberFormat="1" applyFont="1" applyFill="1" applyBorder="1" applyAlignment="1">
      <alignment horizontal="center" vertical="center"/>
    </xf>
    <xf numFmtId="10" fontId="32" fillId="9" borderId="20" xfId="0" applyNumberFormat="1" applyFont="1" applyFill="1" applyBorder="1" applyAlignment="1">
      <alignment horizontal="center" vertical="center"/>
    </xf>
    <xf numFmtId="0" fontId="10" fillId="0" borderId="12" xfId="0" applyFont="1" applyFill="1" applyBorder="1" applyAlignment="1">
      <alignment horizontal="justify" vertical="center" wrapText="1"/>
    </xf>
    <xf numFmtId="10" fontId="13" fillId="11" borderId="20" xfId="2" applyNumberFormat="1" applyFont="1" applyFill="1" applyBorder="1" applyAlignment="1">
      <alignment horizontal="center" vertical="center"/>
    </xf>
    <xf numFmtId="164" fontId="12" fillId="0" borderId="17" xfId="0" applyNumberFormat="1" applyFont="1" applyFill="1" applyBorder="1" applyAlignment="1">
      <alignment horizontal="center" vertical="center" shrinkToFit="1"/>
    </xf>
    <xf numFmtId="10" fontId="13" fillId="0" borderId="12" xfId="2" applyNumberFormat="1" applyFont="1" applyFill="1" applyBorder="1" applyAlignment="1">
      <alignment horizontal="center" vertical="center"/>
    </xf>
    <xf numFmtId="0" fontId="12" fillId="0" borderId="12"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10" fillId="0" borderId="12" xfId="0" applyFont="1" applyFill="1" applyBorder="1" applyAlignment="1">
      <alignment horizontal="justify" vertical="center" wrapText="1"/>
    </xf>
    <xf numFmtId="10" fontId="32" fillId="0" borderId="17" xfId="0" applyNumberFormat="1" applyFont="1" applyFill="1" applyBorder="1" applyAlignment="1">
      <alignment horizontal="center" vertical="center"/>
    </xf>
    <xf numFmtId="0" fontId="32" fillId="0" borderId="23" xfId="0" applyFont="1" applyFill="1" applyBorder="1" applyAlignment="1">
      <alignment horizontal="center" vertical="center"/>
    </xf>
    <xf numFmtId="0" fontId="32" fillId="0" borderId="16" xfId="0" applyFont="1" applyFill="1" applyBorder="1" applyAlignment="1">
      <alignment horizontal="center" vertical="center"/>
    </xf>
    <xf numFmtId="10" fontId="32" fillId="0" borderId="17" xfId="2" applyNumberFormat="1" applyFont="1" applyFill="1" applyBorder="1" applyAlignment="1">
      <alignment horizontal="center" vertical="center"/>
    </xf>
    <xf numFmtId="10" fontId="32" fillId="0" borderId="23" xfId="2" applyNumberFormat="1" applyFont="1" applyFill="1" applyBorder="1" applyAlignment="1">
      <alignment horizontal="center" vertical="center"/>
    </xf>
    <xf numFmtId="10" fontId="32" fillId="0" borderId="16" xfId="2"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10" fontId="13" fillId="0" borderId="23" xfId="2" applyNumberFormat="1" applyFont="1" applyFill="1" applyBorder="1" applyAlignment="1">
      <alignment horizontal="center" vertical="center"/>
    </xf>
    <xf numFmtId="10" fontId="13" fillId="0" borderId="16" xfId="2" applyNumberFormat="1" applyFont="1" applyFill="1" applyBorder="1" applyAlignment="1">
      <alignment horizontal="center" vertical="center"/>
    </xf>
    <xf numFmtId="10" fontId="32" fillId="0" borderId="23" xfId="0" applyNumberFormat="1" applyFont="1" applyFill="1" applyBorder="1" applyAlignment="1">
      <alignment horizontal="center" vertical="center"/>
    </xf>
    <xf numFmtId="10" fontId="32" fillId="0" borderId="16"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0" borderId="17" xfId="0" applyFont="1" applyFill="1" applyBorder="1" applyAlignment="1">
      <alignment horizontal="justify" vertical="center" wrapText="1"/>
    </xf>
    <xf numFmtId="0" fontId="12" fillId="0" borderId="23" xfId="0" applyFont="1" applyFill="1" applyBorder="1" applyAlignment="1">
      <alignment horizontal="justify" vertical="center" wrapText="1"/>
    </xf>
    <xf numFmtId="0" fontId="12" fillId="0" borderId="16" xfId="0" applyFont="1" applyFill="1" applyBorder="1" applyAlignment="1">
      <alignment horizontal="justify" vertical="center" wrapText="1"/>
    </xf>
    <xf numFmtId="10" fontId="13" fillId="0" borderId="12" xfId="2" applyNumberFormat="1" applyFont="1" applyFill="1" applyBorder="1" applyAlignment="1">
      <alignment horizontal="center" vertical="center"/>
    </xf>
    <xf numFmtId="164" fontId="12" fillId="2" borderId="7" xfId="0" applyNumberFormat="1" applyFont="1" applyFill="1" applyBorder="1" applyAlignment="1">
      <alignment horizontal="center" vertical="center" shrinkToFit="1"/>
    </xf>
    <xf numFmtId="164" fontId="12" fillId="2" borderId="8" xfId="0" applyNumberFormat="1" applyFont="1" applyFill="1" applyBorder="1" applyAlignment="1">
      <alignment horizontal="center" vertical="center" shrinkToFit="1"/>
    </xf>
    <xf numFmtId="164" fontId="12" fillId="2" borderId="9" xfId="0" applyNumberFormat="1" applyFont="1" applyFill="1" applyBorder="1" applyAlignment="1">
      <alignment horizontal="center" vertical="center" shrinkToFit="1"/>
    </xf>
    <xf numFmtId="0" fontId="12" fillId="0" borderId="12" xfId="0" applyFont="1" applyFill="1" applyBorder="1" applyAlignment="1">
      <alignment horizontal="justify" vertical="center" wrapText="1"/>
    </xf>
    <xf numFmtId="0" fontId="12" fillId="10" borderId="13" xfId="0" applyFont="1" applyFill="1" applyBorder="1" applyAlignment="1">
      <alignment horizontal="justify" vertical="top" wrapText="1"/>
    </xf>
    <xf numFmtId="0" fontId="12" fillId="10" borderId="14" xfId="0" applyFont="1" applyFill="1" applyBorder="1" applyAlignment="1">
      <alignment horizontal="justify" vertical="top" wrapText="1"/>
    </xf>
    <xf numFmtId="0" fontId="12" fillId="10" borderId="15" xfId="0" applyFont="1" applyFill="1" applyBorder="1" applyAlignment="1">
      <alignment horizontal="justify" vertical="top" wrapText="1"/>
    </xf>
    <xf numFmtId="0" fontId="1" fillId="9" borderId="1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2" fillId="2" borderId="4" xfId="0" applyFont="1" applyFill="1" applyBorder="1" applyAlignment="1">
      <alignment horizontal="justify" vertical="center" wrapText="1"/>
    </xf>
    <xf numFmtId="0" fontId="12" fillId="2" borderId="5" xfId="0" applyFont="1" applyFill="1" applyBorder="1" applyAlignment="1">
      <alignment horizontal="justify" vertical="center" wrapText="1"/>
    </xf>
    <xf numFmtId="0" fontId="1" fillId="0" borderId="12" xfId="0" applyFont="1" applyFill="1" applyBorder="1" applyAlignment="1">
      <alignment horizontal="left" vertical="center"/>
    </xf>
    <xf numFmtId="0" fontId="3" fillId="0" borderId="12" xfId="0" applyFont="1" applyFill="1" applyBorder="1" applyAlignment="1">
      <alignment horizontal="left" vertical="center"/>
    </xf>
    <xf numFmtId="0" fontId="20" fillId="0" borderId="13" xfId="0" applyFont="1" applyBorder="1" applyAlignment="1">
      <alignment horizontal="center"/>
    </xf>
    <xf numFmtId="0" fontId="20" fillId="0" borderId="15" xfId="0" applyFont="1" applyBorder="1" applyAlignment="1">
      <alignment horizontal="center"/>
    </xf>
    <xf numFmtId="0" fontId="10" fillId="0" borderId="1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0" fillId="0" borderId="16"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4" xfId="0" applyFont="1" applyFill="1" applyBorder="1" applyAlignment="1">
      <alignment horizontal="justify" vertical="center" wrapText="1"/>
    </xf>
    <xf numFmtId="0" fontId="12" fillId="0" borderId="5" xfId="0" applyFont="1" applyFill="1" applyBorder="1" applyAlignment="1">
      <alignment horizontal="justify" vertical="center" wrapText="1"/>
    </xf>
    <xf numFmtId="0" fontId="12" fillId="8" borderId="12" xfId="0" applyFont="1" applyFill="1" applyBorder="1" applyAlignment="1">
      <alignment horizontal="justify" vertical="center" wrapText="1"/>
    </xf>
    <xf numFmtId="0" fontId="15" fillId="9" borderId="12"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 fillId="0" borderId="17"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0" fillId="0" borderId="22" xfId="0" applyFill="1" applyBorder="1" applyAlignment="1">
      <alignment horizontal="center" vertical="top"/>
    </xf>
    <xf numFmtId="0" fontId="21" fillId="10" borderId="19" xfId="0" applyFont="1" applyFill="1" applyBorder="1" applyAlignment="1">
      <alignment horizontal="justify" vertical="top" wrapText="1"/>
    </xf>
    <xf numFmtId="0" fontId="21" fillId="10" borderId="18" xfId="0" applyFont="1" applyFill="1" applyBorder="1" applyAlignment="1">
      <alignment horizontal="justify" vertical="top" wrapText="1"/>
    </xf>
    <xf numFmtId="0" fontId="21" fillId="10" borderId="20" xfId="0" applyFont="1" applyFill="1" applyBorder="1" applyAlignment="1">
      <alignment horizontal="justify" vertical="top" wrapText="1"/>
    </xf>
    <xf numFmtId="0" fontId="21" fillId="10" borderId="26" xfId="0" applyFont="1" applyFill="1" applyBorder="1" applyAlignment="1">
      <alignment horizontal="justify" vertical="top" wrapText="1"/>
    </xf>
    <xf numFmtId="0" fontId="21" fillId="10" borderId="24" xfId="0" applyFont="1" applyFill="1" applyBorder="1" applyAlignment="1">
      <alignment horizontal="justify" vertical="top" wrapText="1"/>
    </xf>
    <xf numFmtId="0" fontId="21" fillId="10" borderId="25" xfId="0" applyFont="1" applyFill="1" applyBorder="1" applyAlignment="1">
      <alignment horizontal="justify" vertical="top" wrapText="1"/>
    </xf>
    <xf numFmtId="0" fontId="14" fillId="10" borderId="13" xfId="0" applyFont="1" applyFill="1" applyBorder="1" applyAlignment="1">
      <alignment horizontal="center" vertical="center"/>
    </xf>
    <xf numFmtId="0" fontId="14" fillId="10" borderId="14" xfId="0" applyFont="1" applyFill="1" applyBorder="1" applyAlignment="1">
      <alignment horizontal="center" vertical="center"/>
    </xf>
    <xf numFmtId="0" fontId="14" fillId="10" borderId="15"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10" fillId="0" borderId="16" xfId="0" applyFont="1" applyFill="1" applyBorder="1" applyAlignment="1">
      <alignment horizontal="center" vertical="top"/>
    </xf>
    <xf numFmtId="0" fontId="8" fillId="8" borderId="12" xfId="0" applyFont="1" applyFill="1" applyBorder="1" applyAlignment="1">
      <alignment horizontal="left" vertical="center"/>
    </xf>
    <xf numFmtId="0" fontId="15" fillId="9" borderId="17" xfId="0" applyFont="1" applyFill="1" applyBorder="1" applyAlignment="1">
      <alignment horizontal="center" vertical="center" wrapText="1"/>
    </xf>
    <xf numFmtId="0" fontId="2" fillId="10" borderId="26" xfId="0" applyFont="1" applyFill="1" applyBorder="1" applyAlignment="1">
      <alignment horizontal="justify" vertical="center" wrapText="1"/>
    </xf>
    <xf numFmtId="0" fontId="2" fillId="10" borderId="24" xfId="0" applyFont="1" applyFill="1" applyBorder="1" applyAlignment="1">
      <alignment horizontal="justify" vertical="center" wrapText="1"/>
    </xf>
    <xf numFmtId="0" fontId="2" fillId="10" borderId="25" xfId="0" applyFont="1" applyFill="1" applyBorder="1" applyAlignment="1">
      <alignment horizontal="justify" vertical="center" wrapText="1"/>
    </xf>
    <xf numFmtId="0" fontId="1" fillId="9" borderId="16" xfId="0" applyFont="1" applyFill="1" applyBorder="1" applyAlignment="1">
      <alignment horizontal="center" vertical="center" wrapText="1"/>
    </xf>
    <xf numFmtId="0" fontId="12" fillId="10" borderId="26" xfId="0" applyFont="1" applyFill="1" applyBorder="1" applyAlignment="1">
      <alignment horizontal="justify" vertical="top" wrapText="1"/>
    </xf>
    <xf numFmtId="0" fontId="12" fillId="10" borderId="24" xfId="0" applyFont="1" applyFill="1" applyBorder="1" applyAlignment="1">
      <alignment horizontal="justify" vertical="top" wrapText="1"/>
    </xf>
    <xf numFmtId="0" fontId="12" fillId="10" borderId="25" xfId="0" applyFont="1" applyFill="1" applyBorder="1" applyAlignment="1">
      <alignment horizontal="justify" vertical="top" wrapText="1"/>
    </xf>
    <xf numFmtId="0" fontId="2" fillId="9" borderId="3" xfId="0" applyFont="1" applyFill="1" applyBorder="1" applyAlignment="1">
      <alignment horizontal="justify" vertical="center" wrapText="1"/>
    </xf>
    <xf numFmtId="0" fontId="2" fillId="9" borderId="27"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1" fillId="9" borderId="12" xfId="0" applyFont="1" applyFill="1" applyBorder="1" applyAlignment="1">
      <alignment horizontal="center" vertical="center" wrapText="1"/>
    </xf>
    <xf numFmtId="0" fontId="10" fillId="9" borderId="17" xfId="0" applyFont="1" applyFill="1" applyBorder="1" applyAlignment="1">
      <alignment horizontal="justify" vertical="center" wrapText="1"/>
    </xf>
    <xf numFmtId="0" fontId="10" fillId="9" borderId="23" xfId="0" applyFont="1" applyFill="1" applyBorder="1" applyAlignment="1">
      <alignment horizontal="justify" vertical="center" wrapText="1"/>
    </xf>
    <xf numFmtId="0" fontId="10" fillId="9" borderId="16" xfId="0" applyFont="1" applyFill="1" applyBorder="1" applyAlignment="1">
      <alignment horizontal="justify"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8" borderId="17" xfId="0" applyFont="1" applyFill="1" applyBorder="1" applyAlignment="1">
      <alignment horizontal="justify" vertical="center" wrapText="1"/>
    </xf>
    <xf numFmtId="0" fontId="2" fillId="8" borderId="23" xfId="0" applyFont="1" applyFill="1" applyBorder="1" applyAlignment="1">
      <alignment horizontal="justify" vertical="center" wrapText="1"/>
    </xf>
    <xf numFmtId="0" fontId="2" fillId="8" borderId="16" xfId="0" applyFont="1" applyFill="1" applyBorder="1" applyAlignment="1">
      <alignment horizontal="justify" vertical="center" wrapText="1"/>
    </xf>
    <xf numFmtId="0" fontId="1" fillId="9" borderId="17" xfId="0" applyFont="1" applyFill="1" applyBorder="1" applyAlignment="1">
      <alignment horizontal="justify" vertical="center" wrapText="1"/>
    </xf>
    <xf numFmtId="0" fontId="1" fillId="9" borderId="23" xfId="0" applyFont="1" applyFill="1" applyBorder="1" applyAlignment="1">
      <alignment horizontal="justify" vertical="center" wrapText="1"/>
    </xf>
    <xf numFmtId="0" fontId="1" fillId="9" borderId="16" xfId="0" applyFont="1" applyFill="1" applyBorder="1" applyAlignment="1">
      <alignment horizontal="justify" vertical="center" wrapText="1"/>
    </xf>
    <xf numFmtId="0" fontId="13" fillId="0" borderId="12" xfId="0" applyFont="1" applyFill="1" applyBorder="1" applyAlignment="1">
      <alignment horizontal="center" vertical="center"/>
    </xf>
    <xf numFmtId="0" fontId="2" fillId="0" borderId="23" xfId="0" applyFont="1" applyFill="1" applyBorder="1" applyAlignment="1">
      <alignment horizontal="justify" vertical="center" wrapText="1"/>
    </xf>
    <xf numFmtId="0" fontId="2" fillId="0" borderId="16" xfId="0" applyFont="1" applyFill="1" applyBorder="1" applyAlignment="1">
      <alignment horizontal="justify" vertical="center" wrapText="1"/>
    </xf>
    <xf numFmtId="164" fontId="12" fillId="0" borderId="12" xfId="0" applyNumberFormat="1" applyFont="1" applyFill="1" applyBorder="1" applyAlignment="1">
      <alignment horizontal="center" vertical="center" shrinkToFit="1"/>
    </xf>
    <xf numFmtId="164" fontId="12" fillId="0" borderId="12" xfId="0" applyNumberFormat="1" applyFont="1" applyFill="1" applyBorder="1" applyAlignment="1">
      <alignment horizontal="center" vertical="center" wrapText="1" shrinkToFit="1"/>
    </xf>
    <xf numFmtId="10" fontId="32" fillId="11" borderId="17" xfId="0" applyNumberFormat="1" applyFont="1" applyFill="1" applyBorder="1" applyAlignment="1">
      <alignment horizontal="center" vertical="center"/>
    </xf>
    <xf numFmtId="0" fontId="32" fillId="11" borderId="23" xfId="0" applyFont="1" applyFill="1" applyBorder="1" applyAlignment="1">
      <alignment horizontal="center" vertical="center"/>
    </xf>
    <xf numFmtId="0" fontId="32" fillId="11" borderId="16" xfId="0" applyFont="1" applyFill="1" applyBorder="1" applyAlignment="1">
      <alignment horizontal="center" vertical="center"/>
    </xf>
    <xf numFmtId="0" fontId="16" fillId="10" borderId="12"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10" borderId="13" xfId="0" applyFont="1" applyFill="1" applyBorder="1" applyAlignment="1">
      <alignment horizontal="justify" vertical="center" wrapText="1"/>
    </xf>
    <xf numFmtId="0" fontId="2" fillId="10" borderId="14" xfId="0" applyFont="1" applyFill="1" applyBorder="1" applyAlignment="1">
      <alignment horizontal="justify" vertical="center" wrapText="1"/>
    </xf>
    <xf numFmtId="0" fontId="2" fillId="10" borderId="15" xfId="0" applyFont="1" applyFill="1" applyBorder="1" applyAlignment="1">
      <alignment horizontal="justify"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8" fillId="0" borderId="12" xfId="0" applyFont="1" applyFill="1" applyBorder="1" applyAlignment="1">
      <alignment horizontal="justify" vertical="center" wrapText="1"/>
    </xf>
    <xf numFmtId="0" fontId="29" fillId="0" borderId="0" xfId="0" applyFont="1" applyFill="1" applyBorder="1" applyAlignment="1">
      <alignment horizontal="justify" vertical="center"/>
    </xf>
    <xf numFmtId="0" fontId="27" fillId="0" borderId="12" xfId="0" applyFont="1" applyFill="1" applyBorder="1" applyAlignment="1">
      <alignment horizontal="justify" vertical="center" wrapText="1"/>
    </xf>
    <xf numFmtId="0" fontId="29" fillId="0" borderId="12" xfId="0" applyFont="1" applyFill="1" applyBorder="1" applyAlignment="1">
      <alignment horizontal="justify" vertical="center"/>
    </xf>
    <xf numFmtId="0" fontId="28" fillId="0" borderId="17" xfId="0" applyFont="1" applyFill="1" applyBorder="1" applyAlignment="1">
      <alignment horizontal="justify" vertical="center" wrapText="1"/>
    </xf>
    <xf numFmtId="0" fontId="28" fillId="0" borderId="23" xfId="0" applyFont="1" applyFill="1" applyBorder="1" applyAlignment="1">
      <alignment horizontal="justify" vertical="center" wrapText="1"/>
    </xf>
    <xf numFmtId="0" fontId="28" fillId="0" borderId="16"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30" fillId="0" borderId="12" xfId="0" applyFont="1" applyFill="1" applyBorder="1" applyAlignment="1">
      <alignment horizontal="justify" vertical="center" wrapText="1"/>
    </xf>
    <xf numFmtId="0" fontId="12" fillId="8" borderId="17" xfId="0" applyFont="1" applyFill="1" applyBorder="1" applyAlignment="1">
      <alignment horizontal="justify" vertical="center"/>
    </xf>
    <xf numFmtId="0" fontId="6" fillId="0" borderId="17" xfId="0" applyFont="1" applyFill="1" applyBorder="1" applyAlignment="1">
      <alignment horizontal="justify" vertical="center" wrapText="1"/>
    </xf>
    <xf numFmtId="0" fontId="10" fillId="0" borderId="23" xfId="0" applyFont="1" applyFill="1" applyBorder="1" applyAlignment="1">
      <alignment horizontal="justify" vertic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0</xdr:row>
      <xdr:rowOff>11907</xdr:rowOff>
    </xdr:from>
    <xdr:to>
      <xdr:col>1</xdr:col>
      <xdr:colOff>1214438</xdr:colOff>
      <xdr:row>1</xdr:row>
      <xdr:rowOff>3174</xdr:rowOff>
    </xdr:to>
    <xdr:pic>
      <xdr:nvPicPr>
        <xdr:cNvPr id="3" name="0 Imagen">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20" b="58"/>
        <a:stretch/>
      </xdr:blipFill>
      <xdr:spPr bwMode="auto">
        <a:xfrm>
          <a:off x="35718" y="11907"/>
          <a:ext cx="1183482" cy="8167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317500</xdr:colOff>
      <xdr:row>112</xdr:row>
      <xdr:rowOff>84667</xdr:rowOff>
    </xdr:from>
    <xdr:to>
      <xdr:col>6</xdr:col>
      <xdr:colOff>1222586</xdr:colOff>
      <xdr:row>115</xdr:row>
      <xdr:rowOff>141818</xdr:rowOff>
    </xdr:to>
    <xdr:pic>
      <xdr:nvPicPr>
        <xdr:cNvPr id="4" name="3 Imagen"/>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rcRect/>
        <a:stretch>
          <a:fillRect/>
        </a:stretch>
      </xdr:blipFill>
      <xdr:spPr bwMode="auto">
        <a:xfrm>
          <a:off x="5609167" y="82094917"/>
          <a:ext cx="2630170" cy="5334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e.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4"/>
  <sheetViews>
    <sheetView showGridLines="0" tabSelected="1" topLeftCell="A7" zoomScale="70" zoomScaleNormal="70" workbookViewId="0">
      <pane xSplit="3" ySplit="1" topLeftCell="D103" activePane="bottomRight" state="frozen"/>
      <selection activeCell="A7" sqref="A7"/>
      <selection pane="topRight" activeCell="D7" sqref="D7"/>
      <selection pane="bottomLeft" activeCell="A8" sqref="A8"/>
      <selection pane="bottomRight" activeCell="B112" sqref="B112:K112"/>
    </sheetView>
  </sheetViews>
  <sheetFormatPr baseColWidth="10" defaultColWidth="9.33203125" defaultRowHeight="12.75" x14ac:dyDescent="0.2"/>
  <cols>
    <col min="1" max="1" width="2" customWidth="1"/>
    <col min="2" max="2" width="27" customWidth="1"/>
    <col min="3" max="3" width="21.1640625" style="3" customWidth="1"/>
    <col min="4" max="4" width="6" style="1" customWidth="1"/>
    <col min="5" max="5" width="38" customWidth="1"/>
    <col min="6" max="6" width="30.1640625" customWidth="1"/>
    <col min="7" max="7" width="25" customWidth="1"/>
    <col min="8" max="8" width="29.5" customWidth="1"/>
    <col min="9" max="9" width="86.83203125" customWidth="1"/>
    <col min="10" max="10" width="30.83203125" style="48" customWidth="1"/>
    <col min="11" max="11" width="33.6640625" style="48" customWidth="1"/>
    <col min="17" max="17" width="22" customWidth="1"/>
    <col min="18" max="18" width="21" customWidth="1"/>
    <col min="22" max="23" width="11.33203125" bestFit="1" customWidth="1"/>
    <col min="24" max="24" width="14.1640625" customWidth="1"/>
  </cols>
  <sheetData>
    <row r="1" spans="1:19" ht="65.25" customHeight="1" x14ac:dyDescent="0.2">
      <c r="B1" s="242" t="s">
        <v>144</v>
      </c>
      <c r="C1" s="242"/>
      <c r="D1" s="242"/>
      <c r="E1" s="242"/>
      <c r="F1" s="242"/>
      <c r="G1" s="242"/>
      <c r="H1" s="242"/>
      <c r="I1" s="242"/>
      <c r="J1" s="242"/>
      <c r="K1" s="242"/>
    </row>
    <row r="2" spans="1:19" ht="42.75" customHeight="1" x14ac:dyDescent="0.2">
      <c r="B2" s="243" t="s">
        <v>315</v>
      </c>
      <c r="C2" s="244"/>
      <c r="D2" s="244"/>
      <c r="E2" s="244"/>
      <c r="F2" s="244"/>
      <c r="G2" s="244"/>
      <c r="H2" s="244"/>
      <c r="I2" s="244"/>
      <c r="J2" s="244"/>
      <c r="K2" s="244"/>
    </row>
    <row r="3" spans="1:19" ht="398.25" customHeight="1" x14ac:dyDescent="0.2">
      <c r="A3" s="193"/>
      <c r="B3" s="194" t="s">
        <v>316</v>
      </c>
      <c r="C3" s="195"/>
      <c r="D3" s="195"/>
      <c r="E3" s="195"/>
      <c r="F3" s="195"/>
      <c r="G3" s="195"/>
      <c r="H3" s="195"/>
      <c r="I3" s="195"/>
      <c r="J3" s="195"/>
      <c r="K3" s="196"/>
    </row>
    <row r="4" spans="1:19" ht="230.25" customHeight="1" x14ac:dyDescent="0.2">
      <c r="A4" s="193"/>
      <c r="B4" s="197"/>
      <c r="C4" s="198"/>
      <c r="D4" s="198"/>
      <c r="E4" s="198"/>
      <c r="F4" s="198"/>
      <c r="G4" s="198"/>
      <c r="H4" s="198"/>
      <c r="I4" s="198"/>
      <c r="J4" s="198"/>
      <c r="K4" s="199"/>
    </row>
    <row r="5" spans="1:19" ht="45" customHeight="1" x14ac:dyDescent="0.2">
      <c r="B5" s="245" t="s">
        <v>15</v>
      </c>
      <c r="C5" s="245"/>
      <c r="D5" s="245"/>
      <c r="E5" s="245"/>
      <c r="F5" s="245"/>
      <c r="G5" s="245"/>
      <c r="H5" s="245"/>
      <c r="I5" s="245"/>
      <c r="J5" s="245"/>
      <c r="K5" s="245"/>
    </row>
    <row r="6" spans="1:19" x14ac:dyDescent="0.2">
      <c r="B6" s="246" t="s">
        <v>16</v>
      </c>
      <c r="C6" s="246"/>
      <c r="D6" s="246"/>
      <c r="E6" s="246"/>
      <c r="F6" s="246"/>
      <c r="G6" s="246"/>
      <c r="H6" s="246"/>
      <c r="I6" s="246"/>
      <c r="J6" s="246"/>
      <c r="K6" s="246"/>
    </row>
    <row r="7" spans="1:19" ht="96" customHeight="1" x14ac:dyDescent="0.2">
      <c r="B7" s="35" t="s">
        <v>67</v>
      </c>
      <c r="C7" s="36" t="s">
        <v>68</v>
      </c>
      <c r="D7" s="247" t="s">
        <v>41</v>
      </c>
      <c r="E7" s="248"/>
      <c r="F7" s="36" t="s">
        <v>69</v>
      </c>
      <c r="G7" s="36" t="s">
        <v>18</v>
      </c>
      <c r="H7" s="36" t="s">
        <v>70</v>
      </c>
      <c r="I7" s="33" t="s">
        <v>368</v>
      </c>
      <c r="J7" s="34" t="s">
        <v>136</v>
      </c>
      <c r="K7" s="46" t="s">
        <v>137</v>
      </c>
    </row>
    <row r="8" spans="1:19" ht="209.25" customHeight="1" x14ac:dyDescent="0.2">
      <c r="B8" s="255" t="s">
        <v>142</v>
      </c>
      <c r="C8" s="218" t="s">
        <v>71</v>
      </c>
      <c r="D8" s="23">
        <v>1.1000000000000001</v>
      </c>
      <c r="E8" s="49" t="s">
        <v>72</v>
      </c>
      <c r="F8" s="50" t="s">
        <v>121</v>
      </c>
      <c r="G8" s="49" t="s">
        <v>73</v>
      </c>
      <c r="H8" s="51" t="s">
        <v>323</v>
      </c>
      <c r="I8" s="52" t="s">
        <v>322</v>
      </c>
      <c r="J8" s="80">
        <v>2.3800000000000002E-2</v>
      </c>
      <c r="K8" s="239">
        <f>SUM(J8:J14)</f>
        <v>0.1628</v>
      </c>
    </row>
    <row r="9" spans="1:19" ht="99.75" x14ac:dyDescent="0.2">
      <c r="B9" s="256"/>
      <c r="C9" s="176"/>
      <c r="D9" s="23">
        <v>1.2</v>
      </c>
      <c r="E9" s="49" t="s">
        <v>155</v>
      </c>
      <c r="F9" s="50" t="s">
        <v>74</v>
      </c>
      <c r="G9" s="49" t="s">
        <v>73</v>
      </c>
      <c r="H9" s="51" t="s">
        <v>324</v>
      </c>
      <c r="I9" s="52" t="s">
        <v>325</v>
      </c>
      <c r="J9" s="80">
        <v>2.3800000000000002E-2</v>
      </c>
      <c r="K9" s="240"/>
    </row>
    <row r="10" spans="1:19" ht="70.5" customHeight="1" x14ac:dyDescent="0.2">
      <c r="B10" s="256"/>
      <c r="C10" s="49" t="s">
        <v>75</v>
      </c>
      <c r="D10" s="23">
        <v>2.1</v>
      </c>
      <c r="E10" s="49" t="s">
        <v>326</v>
      </c>
      <c r="F10" s="49" t="s">
        <v>327</v>
      </c>
      <c r="G10" s="49" t="s">
        <v>17</v>
      </c>
      <c r="H10" s="51" t="s">
        <v>323</v>
      </c>
      <c r="I10" s="52" t="s">
        <v>328</v>
      </c>
      <c r="J10" s="80">
        <v>2.3800000000000002E-2</v>
      </c>
      <c r="K10" s="240"/>
      <c r="Q10" s="82">
        <f>1/6/3</f>
        <v>5.5555555555555552E-2</v>
      </c>
      <c r="R10" s="83"/>
      <c r="S10" s="83"/>
    </row>
    <row r="11" spans="1:19" ht="158.25" customHeight="1" x14ac:dyDescent="0.2">
      <c r="B11" s="256"/>
      <c r="C11" s="49" t="s">
        <v>76</v>
      </c>
      <c r="D11" s="23">
        <v>3.1</v>
      </c>
      <c r="E11" s="49" t="s">
        <v>156</v>
      </c>
      <c r="F11" s="49" t="s">
        <v>77</v>
      </c>
      <c r="G11" s="24" t="s">
        <v>78</v>
      </c>
      <c r="H11" s="51" t="s">
        <v>324</v>
      </c>
      <c r="I11" s="52" t="s">
        <v>329</v>
      </c>
      <c r="J11" s="80">
        <v>2.3800000000000002E-2</v>
      </c>
      <c r="K11" s="240"/>
      <c r="Q11" s="82">
        <f>+Q10/5</f>
        <v>1.111111111111111E-2</v>
      </c>
      <c r="R11" s="82">
        <f>+Q11/2</f>
        <v>5.5555555555555549E-3</v>
      </c>
    </row>
    <row r="12" spans="1:19" ht="55.5" customHeight="1" x14ac:dyDescent="0.2">
      <c r="B12" s="256"/>
      <c r="C12" s="49" t="s">
        <v>79</v>
      </c>
      <c r="D12" s="23">
        <v>4.0999999999999996</v>
      </c>
      <c r="E12" s="49" t="s">
        <v>80</v>
      </c>
      <c r="F12" s="49" t="s">
        <v>81</v>
      </c>
      <c r="G12" s="49" t="s">
        <v>82</v>
      </c>
      <c r="H12" s="49" t="s">
        <v>83</v>
      </c>
      <c r="I12" s="49" t="s">
        <v>330</v>
      </c>
      <c r="J12" s="80">
        <v>0.02</v>
      </c>
      <c r="K12" s="240"/>
    </row>
    <row r="13" spans="1:19" ht="48.75" customHeight="1" x14ac:dyDescent="0.2">
      <c r="B13" s="256"/>
      <c r="C13" s="257" t="s">
        <v>84</v>
      </c>
      <c r="D13" s="118">
        <v>5.0999999999999996</v>
      </c>
      <c r="E13" s="117" t="s">
        <v>85</v>
      </c>
      <c r="F13" s="117" t="s">
        <v>86</v>
      </c>
      <c r="G13" s="117" t="s">
        <v>87</v>
      </c>
      <c r="H13" s="25">
        <v>44804</v>
      </c>
      <c r="I13" s="49" t="s">
        <v>317</v>
      </c>
      <c r="J13" s="128">
        <v>2.3800000000000002E-2</v>
      </c>
      <c r="K13" s="240"/>
    </row>
    <row r="14" spans="1:19" ht="120.75" customHeight="1" x14ac:dyDescent="0.2">
      <c r="B14" s="256"/>
      <c r="C14" s="258"/>
      <c r="D14" s="45">
        <v>5.2</v>
      </c>
      <c r="E14" s="53" t="s">
        <v>88</v>
      </c>
      <c r="F14" s="53" t="s">
        <v>89</v>
      </c>
      <c r="G14" s="53" t="s">
        <v>135</v>
      </c>
      <c r="H14" s="54" t="s">
        <v>147</v>
      </c>
      <c r="I14" s="55" t="s">
        <v>148</v>
      </c>
      <c r="J14" s="81">
        <v>2.3800000000000002E-2</v>
      </c>
      <c r="K14" s="241"/>
    </row>
    <row r="15" spans="1:19" ht="34.5" customHeight="1" x14ac:dyDescent="0.2">
      <c r="B15" s="249" t="s">
        <v>138</v>
      </c>
      <c r="C15" s="250"/>
      <c r="D15" s="250"/>
      <c r="E15" s="250"/>
      <c r="F15" s="250"/>
      <c r="G15" s="250"/>
      <c r="H15" s="250"/>
      <c r="I15" s="250"/>
      <c r="J15" s="251"/>
      <c r="K15" s="120">
        <f>SUM(K8:K14)</f>
        <v>0.1628</v>
      </c>
    </row>
    <row r="16" spans="1:19" ht="31.5" customHeight="1" x14ac:dyDescent="0.2">
      <c r="B16" s="226" t="s">
        <v>19</v>
      </c>
      <c r="C16" s="226"/>
      <c r="D16" s="226"/>
      <c r="E16" s="226"/>
      <c r="F16" s="226"/>
      <c r="G16" s="226"/>
      <c r="H16" s="226"/>
      <c r="I16" s="226"/>
      <c r="J16" s="226"/>
      <c r="K16" s="226"/>
    </row>
    <row r="17" spans="2:18" ht="143.25" customHeight="1" x14ac:dyDescent="0.2">
      <c r="B17" s="252" t="s">
        <v>150</v>
      </c>
      <c r="C17" s="253"/>
      <c r="D17" s="253"/>
      <c r="E17" s="253"/>
      <c r="F17" s="253"/>
      <c r="G17" s="253"/>
      <c r="H17" s="253"/>
      <c r="I17" s="253"/>
      <c r="J17" s="253"/>
      <c r="K17" s="254"/>
    </row>
    <row r="18" spans="2:18" ht="72.75" customHeight="1" x14ac:dyDescent="0.2">
      <c r="B18" s="43" t="s">
        <v>67</v>
      </c>
      <c r="C18" s="43" t="s">
        <v>68</v>
      </c>
      <c r="D18" s="212" t="s">
        <v>41</v>
      </c>
      <c r="E18" s="212"/>
      <c r="F18" s="43" t="s">
        <v>69</v>
      </c>
      <c r="G18" s="43" t="s">
        <v>18</v>
      </c>
      <c r="H18" s="43" t="s">
        <v>70</v>
      </c>
      <c r="I18" s="33" t="s">
        <v>134</v>
      </c>
      <c r="J18" s="34" t="s">
        <v>136</v>
      </c>
      <c r="K18" s="46" t="s">
        <v>137</v>
      </c>
    </row>
    <row r="19" spans="2:18" ht="57" x14ac:dyDescent="0.2">
      <c r="B19" s="231" t="s">
        <v>141</v>
      </c>
      <c r="C19" s="189" t="s">
        <v>20</v>
      </c>
      <c r="D19" s="129">
        <v>1.1000000000000001</v>
      </c>
      <c r="E19" s="119" t="s">
        <v>131</v>
      </c>
      <c r="F19" s="119" t="s">
        <v>27</v>
      </c>
      <c r="G19" s="119" t="s">
        <v>33</v>
      </c>
      <c r="H19" s="119" t="s">
        <v>381</v>
      </c>
      <c r="I19" s="119" t="s">
        <v>382</v>
      </c>
      <c r="J19" s="122">
        <v>2.5000000000000001E-2</v>
      </c>
      <c r="K19" s="137">
        <f>SUM(J19:J57)</f>
        <v>5.28E-2</v>
      </c>
    </row>
    <row r="20" spans="2:18" x14ac:dyDescent="0.2">
      <c r="B20" s="232"/>
      <c r="C20" s="235"/>
      <c r="D20" s="237">
        <v>1.2</v>
      </c>
      <c r="E20" s="227" t="s">
        <v>22</v>
      </c>
      <c r="F20" s="227" t="s">
        <v>28</v>
      </c>
      <c r="G20" s="227" t="s">
        <v>318</v>
      </c>
      <c r="H20" s="227" t="s">
        <v>29</v>
      </c>
      <c r="I20" s="181"/>
      <c r="J20" s="234">
        <v>0</v>
      </c>
      <c r="K20" s="138"/>
      <c r="Q20" s="82" t="e">
        <f>+#REF!/2</f>
        <v>#REF!</v>
      </c>
      <c r="R20" s="82" t="e">
        <f>+Q20/3</f>
        <v>#REF!</v>
      </c>
    </row>
    <row r="21" spans="2:18" x14ac:dyDescent="0.2">
      <c r="B21" s="232"/>
      <c r="C21" s="235"/>
      <c r="D21" s="237"/>
      <c r="E21" s="227"/>
      <c r="F21" s="227"/>
      <c r="G21" s="227"/>
      <c r="H21" s="227"/>
      <c r="I21" s="181"/>
      <c r="J21" s="234"/>
      <c r="K21" s="138"/>
      <c r="R21" s="82" t="e">
        <f>+Q20/2</f>
        <v>#REF!</v>
      </c>
    </row>
    <row r="22" spans="2:18" x14ac:dyDescent="0.2">
      <c r="B22" s="232"/>
      <c r="C22" s="235"/>
      <c r="D22" s="237"/>
      <c r="E22" s="227"/>
      <c r="F22" s="227"/>
      <c r="G22" s="227"/>
      <c r="H22" s="227"/>
      <c r="I22" s="181"/>
      <c r="J22" s="234"/>
      <c r="K22" s="138"/>
    </row>
    <row r="23" spans="2:18" x14ac:dyDescent="0.2">
      <c r="B23" s="232"/>
      <c r="C23" s="235"/>
      <c r="D23" s="237"/>
      <c r="E23" s="227"/>
      <c r="F23" s="227"/>
      <c r="G23" s="227"/>
      <c r="H23" s="227"/>
      <c r="I23" s="181"/>
      <c r="J23" s="234"/>
      <c r="K23" s="138"/>
      <c r="Q23" s="82" t="e">
        <f>+Q20*2</f>
        <v>#REF!</v>
      </c>
    </row>
    <row r="24" spans="2:18" x14ac:dyDescent="0.2">
      <c r="B24" s="232"/>
      <c r="C24" s="235"/>
      <c r="D24" s="237"/>
      <c r="E24" s="227"/>
      <c r="F24" s="227"/>
      <c r="G24" s="227"/>
      <c r="H24" s="227"/>
      <c r="I24" s="181"/>
      <c r="J24" s="234"/>
      <c r="K24" s="138"/>
    </row>
    <row r="25" spans="2:18" x14ac:dyDescent="0.2">
      <c r="B25" s="232"/>
      <c r="C25" s="235"/>
      <c r="D25" s="237"/>
      <c r="E25" s="227"/>
      <c r="F25" s="227"/>
      <c r="G25" s="227"/>
      <c r="H25" s="227"/>
      <c r="I25" s="181"/>
      <c r="J25" s="234"/>
      <c r="K25" s="138"/>
    </row>
    <row r="26" spans="2:18" ht="6" customHeight="1" x14ac:dyDescent="0.2">
      <c r="B26" s="232"/>
      <c r="C26" s="235"/>
      <c r="D26" s="237"/>
      <c r="E26" s="227"/>
      <c r="F26" s="227"/>
      <c r="G26" s="227"/>
      <c r="H26" s="227"/>
      <c r="I26" s="181"/>
      <c r="J26" s="234"/>
      <c r="K26" s="138"/>
    </row>
    <row r="27" spans="2:18" x14ac:dyDescent="0.2">
      <c r="B27" s="232"/>
      <c r="C27" s="235"/>
      <c r="D27" s="237"/>
      <c r="E27" s="227"/>
      <c r="F27" s="227"/>
      <c r="G27" s="227"/>
      <c r="H27" s="227"/>
      <c r="I27" s="181"/>
      <c r="J27" s="234"/>
      <c r="K27" s="138"/>
      <c r="L27" s="2"/>
    </row>
    <row r="28" spans="2:18" ht="12.75" customHeight="1" x14ac:dyDescent="0.2">
      <c r="B28" s="232"/>
      <c r="C28" s="235"/>
      <c r="D28" s="237">
        <v>1.3</v>
      </c>
      <c r="E28" s="227" t="s">
        <v>145</v>
      </c>
      <c r="F28" s="227" t="s">
        <v>146</v>
      </c>
      <c r="G28" s="227" t="s">
        <v>30</v>
      </c>
      <c r="H28" s="227" t="s">
        <v>334</v>
      </c>
      <c r="I28" s="181"/>
      <c r="J28" s="234">
        <v>0</v>
      </c>
      <c r="K28" s="138"/>
      <c r="L28" s="2"/>
    </row>
    <row r="29" spans="2:18" ht="12.75" customHeight="1" x14ac:dyDescent="0.2">
      <c r="B29" s="232"/>
      <c r="C29" s="235"/>
      <c r="D29" s="237"/>
      <c r="E29" s="227"/>
      <c r="F29" s="227"/>
      <c r="G29" s="227"/>
      <c r="H29" s="227"/>
      <c r="I29" s="181"/>
      <c r="J29" s="234"/>
      <c r="K29" s="138"/>
    </row>
    <row r="30" spans="2:18" ht="9.75" customHeight="1" x14ac:dyDescent="0.2">
      <c r="B30" s="232"/>
      <c r="C30" s="235"/>
      <c r="D30" s="237"/>
      <c r="E30" s="227"/>
      <c r="F30" s="227"/>
      <c r="G30" s="227"/>
      <c r="H30" s="227"/>
      <c r="I30" s="181"/>
      <c r="J30" s="234"/>
      <c r="K30" s="138"/>
    </row>
    <row r="31" spans="2:18" ht="12.75" customHeight="1" x14ac:dyDescent="0.2">
      <c r="B31" s="232"/>
      <c r="C31" s="235"/>
      <c r="D31" s="237"/>
      <c r="E31" s="227"/>
      <c r="F31" s="227"/>
      <c r="G31" s="227"/>
      <c r="H31" s="227"/>
      <c r="I31" s="181"/>
      <c r="J31" s="234"/>
      <c r="K31" s="138"/>
    </row>
    <row r="32" spans="2:18" ht="6.75" customHeight="1" x14ac:dyDescent="0.2">
      <c r="B32" s="232"/>
      <c r="C32" s="235"/>
      <c r="D32" s="237"/>
      <c r="E32" s="227"/>
      <c r="F32" s="227"/>
      <c r="G32" s="227"/>
      <c r="H32" s="227"/>
      <c r="I32" s="181"/>
      <c r="J32" s="234"/>
      <c r="K32" s="138"/>
    </row>
    <row r="33" spans="2:11" ht="10.5" customHeight="1" x14ac:dyDescent="0.2">
      <c r="B33" s="232"/>
      <c r="C33" s="235"/>
      <c r="D33" s="237"/>
      <c r="E33" s="227"/>
      <c r="F33" s="227"/>
      <c r="G33" s="227"/>
      <c r="H33" s="227"/>
      <c r="I33" s="181"/>
      <c r="J33" s="234"/>
      <c r="K33" s="138"/>
    </row>
    <row r="34" spans="2:11" ht="9.75" customHeight="1" x14ac:dyDescent="0.2">
      <c r="B34" s="232"/>
      <c r="C34" s="235"/>
      <c r="D34" s="237"/>
      <c r="E34" s="227"/>
      <c r="F34" s="227"/>
      <c r="G34" s="227"/>
      <c r="H34" s="227"/>
      <c r="I34" s="181"/>
      <c r="J34" s="234"/>
      <c r="K34" s="138"/>
    </row>
    <row r="35" spans="2:11" ht="21.75" customHeight="1" x14ac:dyDescent="0.2">
      <c r="B35" s="232"/>
      <c r="C35" s="235"/>
      <c r="D35" s="237"/>
      <c r="E35" s="227"/>
      <c r="F35" s="227"/>
      <c r="G35" s="227"/>
      <c r="H35" s="227"/>
      <c r="I35" s="181"/>
      <c r="J35" s="234"/>
      <c r="K35" s="138"/>
    </row>
    <row r="36" spans="2:11" ht="4.5" customHeight="1" x14ac:dyDescent="0.2">
      <c r="B36" s="232"/>
      <c r="C36" s="235"/>
      <c r="D36" s="237"/>
      <c r="E36" s="227"/>
      <c r="F36" s="227"/>
      <c r="G36" s="227"/>
      <c r="H36" s="227"/>
      <c r="I36" s="181"/>
      <c r="J36" s="234"/>
      <c r="K36" s="138"/>
    </row>
    <row r="37" spans="2:11" ht="5.25" customHeight="1" x14ac:dyDescent="0.2">
      <c r="B37" s="232"/>
      <c r="C37" s="236"/>
      <c r="D37" s="237"/>
      <c r="E37" s="227"/>
      <c r="F37" s="227"/>
      <c r="G37" s="227"/>
      <c r="H37" s="227"/>
      <c r="I37" s="181"/>
      <c r="J37" s="234"/>
      <c r="K37" s="138"/>
    </row>
    <row r="38" spans="2:11" x14ac:dyDescent="0.2">
      <c r="B38" s="232"/>
      <c r="C38" s="189" t="s">
        <v>21</v>
      </c>
      <c r="D38" s="237">
        <v>2.1</v>
      </c>
      <c r="E38" s="158" t="s">
        <v>31</v>
      </c>
      <c r="F38" s="158" t="s">
        <v>32</v>
      </c>
      <c r="G38" s="227" t="s">
        <v>33</v>
      </c>
      <c r="H38" s="227" t="s">
        <v>332</v>
      </c>
      <c r="I38" s="181" t="s">
        <v>149</v>
      </c>
      <c r="J38" s="154">
        <v>1.3899999999999999E-2</v>
      </c>
      <c r="K38" s="138"/>
    </row>
    <row r="39" spans="2:11" ht="6" customHeight="1" x14ac:dyDescent="0.2">
      <c r="B39" s="232"/>
      <c r="C39" s="235"/>
      <c r="D39" s="237"/>
      <c r="E39" s="158"/>
      <c r="F39" s="158"/>
      <c r="G39" s="227"/>
      <c r="H39" s="227"/>
      <c r="I39" s="181"/>
      <c r="J39" s="154"/>
      <c r="K39" s="138"/>
    </row>
    <row r="40" spans="2:11" ht="6.75" customHeight="1" x14ac:dyDescent="0.2">
      <c r="B40" s="232"/>
      <c r="C40" s="235"/>
      <c r="D40" s="237"/>
      <c r="E40" s="158"/>
      <c r="F40" s="158"/>
      <c r="G40" s="227"/>
      <c r="H40" s="227"/>
      <c r="I40" s="181"/>
      <c r="J40" s="154"/>
      <c r="K40" s="138"/>
    </row>
    <row r="41" spans="2:11" x14ac:dyDescent="0.2">
      <c r="B41" s="232"/>
      <c r="C41" s="235"/>
      <c r="D41" s="237"/>
      <c r="E41" s="158"/>
      <c r="F41" s="158"/>
      <c r="G41" s="227"/>
      <c r="H41" s="227"/>
      <c r="I41" s="181"/>
      <c r="J41" s="154"/>
      <c r="K41" s="138"/>
    </row>
    <row r="42" spans="2:11" ht="8.25" customHeight="1" x14ac:dyDescent="0.2">
      <c r="B42" s="232"/>
      <c r="C42" s="235"/>
      <c r="D42" s="237"/>
      <c r="E42" s="158"/>
      <c r="F42" s="158"/>
      <c r="G42" s="227"/>
      <c r="H42" s="227"/>
      <c r="I42" s="181"/>
      <c r="J42" s="154"/>
      <c r="K42" s="138"/>
    </row>
    <row r="43" spans="2:11" ht="7.5" customHeight="1" x14ac:dyDescent="0.2">
      <c r="B43" s="232"/>
      <c r="C43" s="235"/>
      <c r="D43" s="237"/>
      <c r="E43" s="158"/>
      <c r="F43" s="158"/>
      <c r="G43" s="227"/>
      <c r="H43" s="227"/>
      <c r="I43" s="181"/>
      <c r="J43" s="154"/>
      <c r="K43" s="138"/>
    </row>
    <row r="44" spans="2:11" ht="10.5" customHeight="1" x14ac:dyDescent="0.2">
      <c r="B44" s="232"/>
      <c r="C44" s="235"/>
      <c r="D44" s="237"/>
      <c r="E44" s="158"/>
      <c r="F44" s="158"/>
      <c r="G44" s="227"/>
      <c r="H44" s="227"/>
      <c r="I44" s="181"/>
      <c r="J44" s="154"/>
      <c r="K44" s="138"/>
    </row>
    <row r="45" spans="2:11" ht="9.75" customHeight="1" x14ac:dyDescent="0.2">
      <c r="B45" s="232"/>
      <c r="C45" s="235"/>
      <c r="D45" s="237"/>
      <c r="E45" s="158"/>
      <c r="F45" s="158"/>
      <c r="G45" s="227"/>
      <c r="H45" s="227"/>
      <c r="I45" s="181"/>
      <c r="J45" s="154"/>
      <c r="K45" s="138"/>
    </row>
    <row r="46" spans="2:11" ht="6" customHeight="1" x14ac:dyDescent="0.2">
      <c r="B46" s="232"/>
      <c r="C46" s="235"/>
      <c r="D46" s="237"/>
      <c r="E46" s="158"/>
      <c r="F46" s="158"/>
      <c r="G46" s="227"/>
      <c r="H46" s="227"/>
      <c r="I46" s="181"/>
      <c r="J46" s="154"/>
      <c r="K46" s="138"/>
    </row>
    <row r="47" spans="2:11" ht="9" customHeight="1" x14ac:dyDescent="0.2">
      <c r="B47" s="232"/>
      <c r="C47" s="235"/>
      <c r="D47" s="237"/>
      <c r="E47" s="158"/>
      <c r="F47" s="158"/>
      <c r="G47" s="227"/>
      <c r="H47" s="227"/>
      <c r="I47" s="181"/>
      <c r="J47" s="154"/>
      <c r="K47" s="138"/>
    </row>
    <row r="48" spans="2:11" ht="6" customHeight="1" x14ac:dyDescent="0.2">
      <c r="B48" s="232"/>
      <c r="C48" s="235"/>
      <c r="D48" s="237"/>
      <c r="E48" s="158"/>
      <c r="F48" s="158"/>
      <c r="G48" s="227"/>
      <c r="H48" s="227"/>
      <c r="I48" s="181"/>
      <c r="J48" s="154"/>
      <c r="K48" s="138"/>
    </row>
    <row r="49" spans="2:11" ht="11.25" customHeight="1" x14ac:dyDescent="0.2">
      <c r="B49" s="232"/>
      <c r="C49" s="235"/>
      <c r="D49" s="237"/>
      <c r="E49" s="158"/>
      <c r="F49" s="158"/>
      <c r="G49" s="227"/>
      <c r="H49" s="227"/>
      <c r="I49" s="181"/>
      <c r="J49" s="154"/>
      <c r="K49" s="138"/>
    </row>
    <row r="50" spans="2:11" ht="6.75" customHeight="1" x14ac:dyDescent="0.2">
      <c r="B50" s="232"/>
      <c r="C50" s="235"/>
      <c r="D50" s="237"/>
      <c r="E50" s="158"/>
      <c r="F50" s="158"/>
      <c r="G50" s="227"/>
      <c r="H50" s="227"/>
      <c r="I50" s="181"/>
      <c r="J50" s="154"/>
      <c r="K50" s="138"/>
    </row>
    <row r="51" spans="2:11" ht="8.25" customHeight="1" x14ac:dyDescent="0.2">
      <c r="B51" s="232"/>
      <c r="C51" s="235"/>
      <c r="D51" s="238">
        <v>2.2000000000000002</v>
      </c>
      <c r="E51" s="158" t="s">
        <v>157</v>
      </c>
      <c r="F51" s="227" t="s">
        <v>158</v>
      </c>
      <c r="G51" s="158" t="s">
        <v>34</v>
      </c>
      <c r="H51" s="227" t="s">
        <v>35</v>
      </c>
      <c r="I51" s="228" t="s">
        <v>333</v>
      </c>
      <c r="J51" s="154">
        <v>1.3899999999999999E-2</v>
      </c>
      <c r="K51" s="138"/>
    </row>
    <row r="52" spans="2:11" ht="17.25" customHeight="1" x14ac:dyDescent="0.2">
      <c r="B52" s="232"/>
      <c r="C52" s="235"/>
      <c r="D52" s="238"/>
      <c r="E52" s="158"/>
      <c r="F52" s="227"/>
      <c r="G52" s="158"/>
      <c r="H52" s="227"/>
      <c r="I52" s="229"/>
      <c r="J52" s="154"/>
      <c r="K52" s="138"/>
    </row>
    <row r="53" spans="2:11" ht="19.5" customHeight="1" x14ac:dyDescent="0.2">
      <c r="B53" s="232"/>
      <c r="C53" s="235"/>
      <c r="D53" s="238"/>
      <c r="E53" s="158"/>
      <c r="F53" s="227"/>
      <c r="G53" s="158"/>
      <c r="H53" s="227"/>
      <c r="I53" s="229"/>
      <c r="J53" s="154"/>
      <c r="K53" s="138"/>
    </row>
    <row r="54" spans="2:11" ht="9" customHeight="1" x14ac:dyDescent="0.2">
      <c r="B54" s="232"/>
      <c r="C54" s="235"/>
      <c r="D54" s="238"/>
      <c r="E54" s="158"/>
      <c r="F54" s="227"/>
      <c r="G54" s="158"/>
      <c r="H54" s="227"/>
      <c r="I54" s="229"/>
      <c r="J54" s="154"/>
      <c r="K54" s="138"/>
    </row>
    <row r="55" spans="2:11" ht="7.5" customHeight="1" x14ac:dyDescent="0.2">
      <c r="B55" s="232"/>
      <c r="C55" s="235"/>
      <c r="D55" s="238"/>
      <c r="E55" s="158"/>
      <c r="F55" s="227"/>
      <c r="G55" s="158"/>
      <c r="H55" s="227"/>
      <c r="I55" s="229"/>
      <c r="J55" s="154"/>
      <c r="K55" s="138"/>
    </row>
    <row r="56" spans="2:11" ht="17.25" customHeight="1" x14ac:dyDescent="0.2">
      <c r="B56" s="232"/>
      <c r="C56" s="235"/>
      <c r="D56" s="238"/>
      <c r="E56" s="158"/>
      <c r="F56" s="227"/>
      <c r="G56" s="158"/>
      <c r="H56" s="227"/>
      <c r="I56" s="229"/>
      <c r="J56" s="154"/>
      <c r="K56" s="138"/>
    </row>
    <row r="57" spans="2:11" ht="12" customHeight="1" x14ac:dyDescent="0.2">
      <c r="B57" s="233"/>
      <c r="C57" s="236"/>
      <c r="D57" s="238"/>
      <c r="E57" s="158"/>
      <c r="F57" s="227"/>
      <c r="G57" s="158"/>
      <c r="H57" s="227"/>
      <c r="I57" s="230"/>
      <c r="J57" s="154"/>
      <c r="K57" s="139"/>
    </row>
    <row r="58" spans="2:11" ht="30" customHeight="1" x14ac:dyDescent="0.2">
      <c r="B58" s="223" t="s">
        <v>138</v>
      </c>
      <c r="C58" s="224"/>
      <c r="D58" s="224"/>
      <c r="E58" s="224"/>
      <c r="F58" s="224"/>
      <c r="G58" s="224"/>
      <c r="H58" s="224"/>
      <c r="I58" s="224"/>
      <c r="J58" s="225"/>
      <c r="K58" s="120">
        <f>SUM(K19:K57)</f>
        <v>5.28E-2</v>
      </c>
    </row>
    <row r="59" spans="2:11" ht="29.25" customHeight="1" x14ac:dyDescent="0.2">
      <c r="B59" s="226" t="s">
        <v>36</v>
      </c>
      <c r="C59" s="226"/>
      <c r="D59" s="226"/>
      <c r="E59" s="226"/>
      <c r="F59" s="226"/>
      <c r="G59" s="226"/>
      <c r="H59" s="226"/>
      <c r="I59" s="226"/>
      <c r="J59" s="226"/>
      <c r="K59" s="226"/>
    </row>
    <row r="60" spans="2:11" ht="39.75" customHeight="1" x14ac:dyDescent="0.2">
      <c r="B60" s="159" t="s">
        <v>356</v>
      </c>
      <c r="C60" s="160"/>
      <c r="D60" s="160"/>
      <c r="E60" s="160"/>
      <c r="F60" s="160"/>
      <c r="G60" s="160"/>
      <c r="H60" s="160"/>
      <c r="I60" s="160"/>
      <c r="J60" s="160"/>
      <c r="K60" s="161"/>
    </row>
    <row r="61" spans="2:11" ht="71.25" customHeight="1" x14ac:dyDescent="0.2">
      <c r="B61" s="31" t="s">
        <v>67</v>
      </c>
      <c r="C61" s="32" t="s">
        <v>68</v>
      </c>
      <c r="D61" s="162" t="s">
        <v>41</v>
      </c>
      <c r="E61" s="163"/>
      <c r="F61" s="31" t="s">
        <v>69</v>
      </c>
      <c r="G61" s="42" t="s">
        <v>18</v>
      </c>
      <c r="H61" s="31" t="s">
        <v>70</v>
      </c>
      <c r="I61" s="33" t="str">
        <f>+I7</f>
        <v>Seguimiento al 30 de abril de 2023</v>
      </c>
      <c r="J61" s="34" t="s">
        <v>136</v>
      </c>
      <c r="K61" s="47" t="s">
        <v>137</v>
      </c>
    </row>
    <row r="62" spans="2:11" ht="12.75" customHeight="1" x14ac:dyDescent="0.2">
      <c r="B62" s="186" t="s">
        <v>331</v>
      </c>
      <c r="C62" s="189" t="s">
        <v>314</v>
      </c>
      <c r="D62" s="155">
        <v>1.1000000000000001</v>
      </c>
      <c r="E62" s="133" t="s">
        <v>90</v>
      </c>
      <c r="F62" s="133" t="s">
        <v>91</v>
      </c>
      <c r="G62" s="148" t="s">
        <v>122</v>
      </c>
      <c r="H62" s="190" t="s">
        <v>37</v>
      </c>
      <c r="I62" s="158" t="s">
        <v>162</v>
      </c>
      <c r="J62" s="154">
        <v>1.5100000000000001E-2</v>
      </c>
      <c r="K62" s="140">
        <f>SUM(J62:J82)</f>
        <v>0.1326</v>
      </c>
    </row>
    <row r="63" spans="2:11" ht="12.75" customHeight="1" x14ac:dyDescent="0.2">
      <c r="B63" s="187"/>
      <c r="C63" s="152"/>
      <c r="D63" s="156"/>
      <c r="E63" s="134"/>
      <c r="F63" s="134"/>
      <c r="G63" s="149"/>
      <c r="H63" s="191"/>
      <c r="I63" s="158"/>
      <c r="J63" s="154"/>
      <c r="K63" s="141"/>
    </row>
    <row r="64" spans="2:11" ht="51.75" customHeight="1" x14ac:dyDescent="0.2">
      <c r="B64" s="187"/>
      <c r="C64" s="152"/>
      <c r="D64" s="157"/>
      <c r="E64" s="135"/>
      <c r="F64" s="135"/>
      <c r="G64" s="150"/>
      <c r="H64" s="192"/>
      <c r="I64" s="158"/>
      <c r="J64" s="154"/>
      <c r="K64" s="141"/>
    </row>
    <row r="65" spans="2:24" ht="12.75" customHeight="1" x14ac:dyDescent="0.2">
      <c r="B65" s="187"/>
      <c r="C65" s="152"/>
      <c r="D65" s="155">
        <v>1.2</v>
      </c>
      <c r="E65" s="133" t="s">
        <v>92</v>
      </c>
      <c r="F65" s="133" t="s">
        <v>93</v>
      </c>
      <c r="G65" s="133" t="s">
        <v>159</v>
      </c>
      <c r="H65" s="190" t="s">
        <v>37</v>
      </c>
      <c r="I65" s="158" t="s">
        <v>335</v>
      </c>
      <c r="J65" s="154">
        <v>3.5000000000000001E-3</v>
      </c>
      <c r="K65" s="141"/>
    </row>
    <row r="66" spans="2:24" ht="12.75" customHeight="1" x14ac:dyDescent="0.2">
      <c r="B66" s="187"/>
      <c r="C66" s="152"/>
      <c r="D66" s="156"/>
      <c r="E66" s="134"/>
      <c r="F66" s="134"/>
      <c r="G66" s="134"/>
      <c r="H66" s="191"/>
      <c r="I66" s="158"/>
      <c r="J66" s="154"/>
      <c r="K66" s="141"/>
    </row>
    <row r="67" spans="2:24" ht="74.25" customHeight="1" x14ac:dyDescent="0.2">
      <c r="B67" s="187"/>
      <c r="C67" s="152"/>
      <c r="D67" s="157"/>
      <c r="E67" s="135"/>
      <c r="F67" s="135"/>
      <c r="G67" s="135"/>
      <c r="H67" s="192"/>
      <c r="I67" s="158"/>
      <c r="J67" s="154"/>
      <c r="K67" s="141"/>
    </row>
    <row r="68" spans="2:24" ht="24" customHeight="1" x14ac:dyDescent="0.2">
      <c r="B68" s="187"/>
      <c r="C68" s="152"/>
      <c r="D68" s="155">
        <v>1.3</v>
      </c>
      <c r="E68" s="133" t="s">
        <v>336</v>
      </c>
      <c r="F68" s="133" t="s">
        <v>160</v>
      </c>
      <c r="G68" s="133" t="s">
        <v>94</v>
      </c>
      <c r="H68" s="133" t="s">
        <v>337</v>
      </c>
      <c r="I68" s="151" t="s">
        <v>338</v>
      </c>
      <c r="J68" s="154">
        <v>3.5000000000000001E-3</v>
      </c>
      <c r="K68" s="141"/>
    </row>
    <row r="69" spans="2:24" ht="12.75" customHeight="1" x14ac:dyDescent="0.2">
      <c r="B69" s="187"/>
      <c r="C69" s="152"/>
      <c r="D69" s="156"/>
      <c r="E69" s="134"/>
      <c r="F69" s="164"/>
      <c r="G69" s="134"/>
      <c r="H69" s="134"/>
      <c r="I69" s="152"/>
      <c r="J69" s="154"/>
      <c r="K69" s="141"/>
    </row>
    <row r="70" spans="2:24" ht="57.75" customHeight="1" x14ac:dyDescent="0.2">
      <c r="B70" s="187"/>
      <c r="C70" s="152"/>
      <c r="D70" s="157"/>
      <c r="E70" s="135"/>
      <c r="F70" s="165"/>
      <c r="G70" s="135"/>
      <c r="H70" s="135"/>
      <c r="I70" s="153"/>
      <c r="J70" s="154"/>
      <c r="K70" s="141"/>
    </row>
    <row r="71" spans="2:24" ht="12.75" customHeight="1" x14ac:dyDescent="0.2">
      <c r="B71" s="187"/>
      <c r="C71" s="152"/>
      <c r="D71" s="155">
        <v>1.4</v>
      </c>
      <c r="E71" s="133" t="s">
        <v>161</v>
      </c>
      <c r="F71" s="133" t="s">
        <v>339</v>
      </c>
      <c r="G71" s="133" t="s">
        <v>94</v>
      </c>
      <c r="H71" s="133" t="s">
        <v>340</v>
      </c>
      <c r="I71" s="151" t="s">
        <v>341</v>
      </c>
      <c r="J71" s="154">
        <v>1.5100000000000001E-2</v>
      </c>
      <c r="K71" s="141"/>
    </row>
    <row r="72" spans="2:24" ht="37.5" customHeight="1" x14ac:dyDescent="0.2">
      <c r="B72" s="187"/>
      <c r="C72" s="152"/>
      <c r="D72" s="156"/>
      <c r="E72" s="134"/>
      <c r="F72" s="164"/>
      <c r="G72" s="134"/>
      <c r="H72" s="134"/>
      <c r="I72" s="152"/>
      <c r="J72" s="154"/>
      <c r="K72" s="141"/>
    </row>
    <row r="73" spans="2:24" ht="96" customHeight="1" x14ac:dyDescent="0.2">
      <c r="B73" s="187"/>
      <c r="C73" s="152"/>
      <c r="D73" s="157"/>
      <c r="E73" s="135"/>
      <c r="F73" s="165"/>
      <c r="G73" s="135"/>
      <c r="H73" s="135"/>
      <c r="I73" s="153"/>
      <c r="J73" s="154"/>
      <c r="K73" s="141"/>
      <c r="X73" s="86"/>
    </row>
    <row r="74" spans="2:24" ht="85.5" x14ac:dyDescent="0.2">
      <c r="B74" s="187"/>
      <c r="C74" s="152"/>
      <c r="D74" s="26">
        <v>1.5</v>
      </c>
      <c r="E74" s="57" t="s">
        <v>163</v>
      </c>
      <c r="F74" s="57" t="s">
        <v>95</v>
      </c>
      <c r="G74" s="57" t="s">
        <v>342</v>
      </c>
      <c r="H74" s="57" t="s">
        <v>37</v>
      </c>
      <c r="I74" s="56" t="s">
        <v>343</v>
      </c>
      <c r="J74" s="87">
        <v>1.5100000000000001E-2</v>
      </c>
      <c r="K74" s="141"/>
      <c r="V74" s="84">
        <f>1/6/3</f>
        <v>5.5555555555555552E-2</v>
      </c>
      <c r="W74" s="85"/>
      <c r="X74" s="86"/>
    </row>
    <row r="75" spans="2:24" ht="133.5" customHeight="1" x14ac:dyDescent="0.2">
      <c r="B75" s="187"/>
      <c r="C75" s="152"/>
      <c r="D75" s="27">
        <v>1.6</v>
      </c>
      <c r="E75" s="57" t="s">
        <v>164</v>
      </c>
      <c r="F75" s="57" t="s">
        <v>96</v>
      </c>
      <c r="G75" s="57" t="s">
        <v>165</v>
      </c>
      <c r="H75" s="57" t="s">
        <v>37</v>
      </c>
      <c r="I75" s="57" t="s">
        <v>383</v>
      </c>
      <c r="J75" s="87">
        <v>1.5100000000000001E-2</v>
      </c>
      <c r="K75" s="141"/>
      <c r="V75" s="84">
        <f>+V74/3</f>
        <v>1.8518518518518517E-2</v>
      </c>
      <c r="W75" s="84">
        <f>+V75/7</f>
        <v>2.6455026455026454E-3</v>
      </c>
      <c r="X75" s="86"/>
    </row>
    <row r="76" spans="2:24" ht="64.5" customHeight="1" x14ac:dyDescent="0.2">
      <c r="B76" s="187"/>
      <c r="C76" s="153"/>
      <c r="D76" s="28">
        <v>1.7</v>
      </c>
      <c r="E76" s="57" t="s">
        <v>166</v>
      </c>
      <c r="F76" s="57" t="s">
        <v>97</v>
      </c>
      <c r="G76" s="57" t="s">
        <v>98</v>
      </c>
      <c r="H76" s="57" t="s">
        <v>99</v>
      </c>
      <c r="I76" s="57" t="s">
        <v>38</v>
      </c>
      <c r="J76" s="87">
        <v>1.5100000000000001E-2</v>
      </c>
      <c r="K76" s="141"/>
      <c r="V76" s="84">
        <f>+V75/2</f>
        <v>9.2592592592592587E-3</v>
      </c>
      <c r="W76" s="84"/>
      <c r="X76" s="86"/>
    </row>
    <row r="77" spans="2:24" ht="99.75" x14ac:dyDescent="0.2">
      <c r="B77" s="187"/>
      <c r="C77" s="175" t="s">
        <v>100</v>
      </c>
      <c r="D77" s="101">
        <v>2.1</v>
      </c>
      <c r="E77" s="76" t="s">
        <v>39</v>
      </c>
      <c r="F77" s="76" t="s">
        <v>101</v>
      </c>
      <c r="G77" s="76" t="s">
        <v>102</v>
      </c>
      <c r="H77" s="76" t="s">
        <v>37</v>
      </c>
      <c r="I77" s="131" t="s">
        <v>344</v>
      </c>
      <c r="J77" s="130">
        <v>1.5100000000000001E-2</v>
      </c>
      <c r="K77" s="141"/>
      <c r="V77" s="84"/>
      <c r="W77" s="86"/>
    </row>
    <row r="78" spans="2:24" ht="260.25" customHeight="1" x14ac:dyDescent="0.2">
      <c r="B78" s="187"/>
      <c r="C78" s="176"/>
      <c r="D78" s="79">
        <v>2.2000000000000002</v>
      </c>
      <c r="E78" s="74" t="s">
        <v>345</v>
      </c>
      <c r="F78" s="75" t="s">
        <v>103</v>
      </c>
      <c r="G78" s="102" t="s">
        <v>104</v>
      </c>
      <c r="H78" s="76" t="s">
        <v>346</v>
      </c>
      <c r="I78" s="68" t="s">
        <v>347</v>
      </c>
      <c r="J78" s="89">
        <v>1.0999999999999999E-2</v>
      </c>
      <c r="K78" s="141"/>
    </row>
    <row r="79" spans="2:24" ht="111" customHeight="1" x14ac:dyDescent="0.2">
      <c r="B79" s="187"/>
      <c r="C79" s="177" t="s">
        <v>123</v>
      </c>
      <c r="D79" s="78">
        <v>3.1</v>
      </c>
      <c r="E79" s="76" t="s">
        <v>348</v>
      </c>
      <c r="F79" s="76" t="s">
        <v>105</v>
      </c>
      <c r="G79" s="76" t="s">
        <v>349</v>
      </c>
      <c r="H79" s="76" t="s">
        <v>106</v>
      </c>
      <c r="I79" s="103" t="s">
        <v>351</v>
      </c>
      <c r="J79" s="88">
        <v>1.2E-2</v>
      </c>
      <c r="K79" s="141"/>
      <c r="W79" s="84">
        <f>1/6/3</f>
        <v>5.5555555555555552E-2</v>
      </c>
      <c r="X79" s="85"/>
    </row>
    <row r="80" spans="2:24" ht="87.75" customHeight="1" x14ac:dyDescent="0.2">
      <c r="B80" s="187"/>
      <c r="C80" s="178"/>
      <c r="D80" s="78">
        <v>3.2</v>
      </c>
      <c r="E80" s="76" t="s">
        <v>350</v>
      </c>
      <c r="F80" s="76" t="s">
        <v>107</v>
      </c>
      <c r="G80" s="62" t="s">
        <v>108</v>
      </c>
      <c r="H80" s="77" t="s">
        <v>124</v>
      </c>
      <c r="I80" s="181" t="s">
        <v>354</v>
      </c>
      <c r="J80" s="154">
        <v>1.2E-2</v>
      </c>
      <c r="K80" s="141"/>
      <c r="W80" s="84">
        <f>+W79/3</f>
        <v>1.8518518518518517E-2</v>
      </c>
      <c r="X80" s="84">
        <f>+W80/4</f>
        <v>4.6296296296296294E-3</v>
      </c>
    </row>
    <row r="81" spans="2:24" ht="106.5" customHeight="1" x14ac:dyDescent="0.2">
      <c r="B81" s="187"/>
      <c r="C81" s="179"/>
      <c r="D81" s="29">
        <v>3.3</v>
      </c>
      <c r="E81" s="70" t="s">
        <v>109</v>
      </c>
      <c r="F81" s="70" t="s">
        <v>110</v>
      </c>
      <c r="G81" s="104" t="s">
        <v>111</v>
      </c>
      <c r="H81" s="105" t="s">
        <v>112</v>
      </c>
      <c r="I81" s="181"/>
      <c r="J81" s="154"/>
      <c r="K81" s="141"/>
      <c r="W81" s="84"/>
      <c r="X81" s="84">
        <f>+X80*3</f>
        <v>1.3888888888888888E-2</v>
      </c>
    </row>
    <row r="82" spans="2:24" ht="80.25" customHeight="1" x14ac:dyDescent="0.2">
      <c r="B82" s="188"/>
      <c r="C82" s="180"/>
      <c r="D82" s="30">
        <v>3.4</v>
      </c>
      <c r="E82" s="64" t="s">
        <v>352</v>
      </c>
      <c r="F82" s="64" t="s">
        <v>113</v>
      </c>
      <c r="G82" s="106" t="s">
        <v>353</v>
      </c>
      <c r="H82" s="107" t="s">
        <v>125</v>
      </c>
      <c r="I82" s="181"/>
      <c r="J82" s="154"/>
      <c r="K82" s="142"/>
    </row>
    <row r="83" spans="2:24" ht="28.5" customHeight="1" x14ac:dyDescent="0.2">
      <c r="B83" s="182"/>
      <c r="C83" s="182"/>
      <c r="D83" s="182"/>
      <c r="E83" s="182"/>
      <c r="F83" s="182"/>
      <c r="G83" s="182"/>
      <c r="H83" s="182"/>
      <c r="I83" s="182"/>
      <c r="J83" s="182"/>
      <c r="K83" s="121">
        <f>+K62</f>
        <v>0.1326</v>
      </c>
    </row>
    <row r="84" spans="2:24" ht="22.5" customHeight="1" x14ac:dyDescent="0.2">
      <c r="B84" s="183" t="s">
        <v>40</v>
      </c>
      <c r="C84" s="184"/>
      <c r="D84" s="184"/>
      <c r="E84" s="184"/>
      <c r="F84" s="184"/>
      <c r="G84" s="184"/>
      <c r="H84" s="184"/>
      <c r="I84" s="184"/>
      <c r="J84" s="184"/>
      <c r="K84" s="185"/>
    </row>
    <row r="85" spans="2:24" ht="151.5" customHeight="1" x14ac:dyDescent="0.2">
      <c r="B85" s="213" t="s">
        <v>357</v>
      </c>
      <c r="C85" s="214"/>
      <c r="D85" s="214"/>
      <c r="E85" s="214"/>
      <c r="F85" s="214"/>
      <c r="G85" s="214"/>
      <c r="H85" s="214"/>
      <c r="I85" s="214"/>
      <c r="J85" s="214"/>
      <c r="K85" s="215"/>
    </row>
    <row r="86" spans="2:24" ht="40.5" customHeight="1" x14ac:dyDescent="0.2">
      <c r="B86" s="44" t="s">
        <v>67</v>
      </c>
      <c r="C86" s="44" t="s">
        <v>68</v>
      </c>
      <c r="D86" s="219" t="s">
        <v>41</v>
      </c>
      <c r="E86" s="219"/>
      <c r="F86" s="37" t="s">
        <v>126</v>
      </c>
      <c r="G86" s="38" t="s">
        <v>18</v>
      </c>
      <c r="H86" s="38" t="s">
        <v>42</v>
      </c>
      <c r="I86" s="33" t="s">
        <v>134</v>
      </c>
      <c r="J86" s="34" t="s">
        <v>136</v>
      </c>
      <c r="K86" s="46" t="s">
        <v>137</v>
      </c>
    </row>
    <row r="87" spans="2:24" ht="170.25" customHeight="1" x14ac:dyDescent="0.2">
      <c r="B87" s="220" t="s">
        <v>140</v>
      </c>
      <c r="C87" s="271" t="s">
        <v>355</v>
      </c>
      <c r="D87" s="170">
        <v>1.1000000000000001</v>
      </c>
      <c r="E87" s="136" t="s">
        <v>359</v>
      </c>
      <c r="F87" s="132" t="s">
        <v>369</v>
      </c>
      <c r="G87" s="72" t="s">
        <v>44</v>
      </c>
      <c r="H87" s="72" t="s">
        <v>37</v>
      </c>
      <c r="I87" s="91" t="s">
        <v>358</v>
      </c>
      <c r="J87" s="143">
        <v>2.3800000000000002E-2</v>
      </c>
      <c r="K87" s="137">
        <f>SUM(J87:J97)</f>
        <v>0.15400000000000003</v>
      </c>
    </row>
    <row r="88" spans="2:24" ht="54" customHeight="1" x14ac:dyDescent="0.2">
      <c r="B88" s="221"/>
      <c r="C88" s="272"/>
      <c r="D88" s="171"/>
      <c r="E88" s="136"/>
      <c r="F88" s="72" t="s">
        <v>360</v>
      </c>
      <c r="G88" s="127" t="s">
        <v>361</v>
      </c>
      <c r="H88" s="72" t="s">
        <v>362</v>
      </c>
      <c r="I88" s="93" t="s">
        <v>366</v>
      </c>
      <c r="J88" s="144"/>
      <c r="K88" s="146"/>
    </row>
    <row r="89" spans="2:24" ht="53.25" customHeight="1" x14ac:dyDescent="0.2">
      <c r="B89" s="221"/>
      <c r="C89" s="272"/>
      <c r="D89" s="171"/>
      <c r="E89" s="136"/>
      <c r="F89" s="72" t="s">
        <v>43</v>
      </c>
      <c r="G89" s="92" t="s">
        <v>363</v>
      </c>
      <c r="H89" s="72" t="s">
        <v>364</v>
      </c>
      <c r="I89" s="72" t="s">
        <v>365</v>
      </c>
      <c r="J89" s="144"/>
      <c r="K89" s="146"/>
      <c r="Q89" s="84">
        <f>1/6/3</f>
        <v>5.5555555555555552E-2</v>
      </c>
      <c r="R89" s="85"/>
    </row>
    <row r="90" spans="2:24" ht="96.75" customHeight="1" x14ac:dyDescent="0.2">
      <c r="B90" s="221"/>
      <c r="C90" s="272"/>
      <c r="D90" s="171"/>
      <c r="E90" s="136"/>
      <c r="F90" s="72" t="s">
        <v>367</v>
      </c>
      <c r="G90" s="72" t="s">
        <v>45</v>
      </c>
      <c r="H90" s="72" t="s">
        <v>370</v>
      </c>
      <c r="I90" s="94" t="s">
        <v>319</v>
      </c>
      <c r="J90" s="144"/>
      <c r="K90" s="146"/>
      <c r="Q90" s="84">
        <f>+Q89/5</f>
        <v>1.111111111111111E-2</v>
      </c>
      <c r="R90" s="84"/>
    </row>
    <row r="91" spans="2:24" ht="78.75" customHeight="1" x14ac:dyDescent="0.2">
      <c r="B91" s="221"/>
      <c r="C91" s="174"/>
      <c r="D91" s="172"/>
      <c r="E91" s="136"/>
      <c r="F91" s="92" t="s">
        <v>371</v>
      </c>
      <c r="G91" s="95" t="s">
        <v>45</v>
      </c>
      <c r="H91" s="72" t="s">
        <v>46</v>
      </c>
      <c r="I91" s="96" t="s">
        <v>132</v>
      </c>
      <c r="J91" s="145"/>
      <c r="K91" s="146"/>
    </row>
    <row r="92" spans="2:24" ht="89.25" x14ac:dyDescent="0.2">
      <c r="B92" s="221"/>
      <c r="C92" s="72" t="s">
        <v>173</v>
      </c>
      <c r="D92" s="71">
        <v>2.1</v>
      </c>
      <c r="E92" s="72" t="s">
        <v>47</v>
      </c>
      <c r="F92" s="72" t="s">
        <v>48</v>
      </c>
      <c r="G92" s="72" t="s">
        <v>49</v>
      </c>
      <c r="H92" s="69" t="s">
        <v>37</v>
      </c>
      <c r="I92" s="97" t="s">
        <v>372</v>
      </c>
      <c r="J92" s="111">
        <v>2.3800000000000002E-2</v>
      </c>
      <c r="K92" s="146"/>
      <c r="Q92" s="84">
        <f>+Q90/2</f>
        <v>5.5555555555555549E-3</v>
      </c>
      <c r="R92" s="85"/>
    </row>
    <row r="93" spans="2:24" ht="76.5" customHeight="1" x14ac:dyDescent="0.2">
      <c r="B93" s="221"/>
      <c r="C93" s="69" t="s">
        <v>64</v>
      </c>
      <c r="D93" s="16">
        <v>3.1</v>
      </c>
      <c r="E93" s="72" t="s">
        <v>320</v>
      </c>
      <c r="F93" s="69" t="s">
        <v>65</v>
      </c>
      <c r="G93" s="72" t="s">
        <v>50</v>
      </c>
      <c r="H93" s="72" t="s">
        <v>373</v>
      </c>
      <c r="I93" s="98" t="s">
        <v>374</v>
      </c>
      <c r="J93" s="111">
        <v>2.3800000000000002E-2</v>
      </c>
      <c r="K93" s="146"/>
    </row>
    <row r="94" spans="2:24" ht="57.75" customHeight="1" x14ac:dyDescent="0.2">
      <c r="B94" s="221"/>
      <c r="C94" s="173" t="s">
        <v>51</v>
      </c>
      <c r="D94" s="16">
        <v>4.0999999999999996</v>
      </c>
      <c r="E94" s="72" t="s">
        <v>52</v>
      </c>
      <c r="F94" s="72" t="s">
        <v>53</v>
      </c>
      <c r="G94" s="72" t="s">
        <v>54</v>
      </c>
      <c r="H94" s="95" t="s">
        <v>37</v>
      </c>
      <c r="I94" s="72" t="s">
        <v>321</v>
      </c>
      <c r="J94" s="111">
        <v>2.3800000000000002E-2</v>
      </c>
      <c r="K94" s="146"/>
    </row>
    <row r="95" spans="2:24" ht="59.25" customHeight="1" x14ac:dyDescent="0.2">
      <c r="B95" s="221"/>
      <c r="C95" s="174"/>
      <c r="D95" s="16">
        <v>4.2</v>
      </c>
      <c r="E95" s="72" t="s">
        <v>55</v>
      </c>
      <c r="F95" s="72" t="s">
        <v>56</v>
      </c>
      <c r="G95" s="72" t="s">
        <v>54</v>
      </c>
      <c r="H95" s="72" t="s">
        <v>57</v>
      </c>
      <c r="I95" s="99" t="s">
        <v>384</v>
      </c>
      <c r="J95" s="123">
        <v>0.02</v>
      </c>
      <c r="K95" s="146"/>
    </row>
    <row r="96" spans="2:24" ht="97.5" customHeight="1" x14ac:dyDescent="0.2">
      <c r="B96" s="221"/>
      <c r="C96" s="173" t="s">
        <v>58</v>
      </c>
      <c r="D96" s="16">
        <v>5.0999999999999996</v>
      </c>
      <c r="E96" s="72" t="s">
        <v>59</v>
      </c>
      <c r="F96" s="72" t="s">
        <v>60</v>
      </c>
      <c r="G96" s="72" t="s">
        <v>61</v>
      </c>
      <c r="H96" s="72" t="s">
        <v>62</v>
      </c>
      <c r="I96" s="100" t="s">
        <v>133</v>
      </c>
      <c r="J96" s="111">
        <v>1.4999999999999999E-2</v>
      </c>
      <c r="K96" s="146"/>
    </row>
    <row r="97" spans="2:18" ht="63.75" x14ac:dyDescent="0.2">
      <c r="B97" s="222"/>
      <c r="C97" s="174"/>
      <c r="D97" s="40">
        <v>5.2</v>
      </c>
      <c r="E97" s="73" t="s">
        <v>171</v>
      </c>
      <c r="F97" s="73" t="s">
        <v>172</v>
      </c>
      <c r="G97" s="65" t="s">
        <v>66</v>
      </c>
      <c r="H97" s="66" t="s">
        <v>62</v>
      </c>
      <c r="I97" s="67" t="s">
        <v>375</v>
      </c>
      <c r="J97" s="90">
        <v>2.3800000000000002E-2</v>
      </c>
      <c r="K97" s="147"/>
    </row>
    <row r="98" spans="2:18" ht="30.75" customHeight="1" x14ac:dyDescent="0.2">
      <c r="B98" s="208" t="s">
        <v>138</v>
      </c>
      <c r="C98" s="208"/>
      <c r="D98" s="208"/>
      <c r="E98" s="208"/>
      <c r="F98" s="208"/>
      <c r="G98" s="208"/>
      <c r="H98" s="208"/>
      <c r="I98" s="208"/>
      <c r="J98" s="208"/>
      <c r="K98" s="124">
        <f>SUM(K87:K97)</f>
        <v>0.15400000000000003</v>
      </c>
    </row>
    <row r="99" spans="2:18" ht="22.5" customHeight="1" x14ac:dyDescent="0.2">
      <c r="B99" s="183" t="s">
        <v>63</v>
      </c>
      <c r="C99" s="184"/>
      <c r="D99" s="184"/>
      <c r="E99" s="184"/>
      <c r="F99" s="184"/>
      <c r="G99" s="184"/>
      <c r="H99" s="184"/>
      <c r="I99" s="184"/>
      <c r="J99" s="184"/>
      <c r="K99" s="185"/>
    </row>
    <row r="100" spans="2:18" ht="109.5" customHeight="1" x14ac:dyDescent="0.2">
      <c r="B100" s="213" t="s">
        <v>175</v>
      </c>
      <c r="C100" s="214"/>
      <c r="D100" s="214"/>
      <c r="E100" s="214"/>
      <c r="F100" s="214"/>
      <c r="G100" s="214"/>
      <c r="H100" s="214"/>
      <c r="I100" s="214"/>
      <c r="J100" s="214"/>
      <c r="K100" s="215"/>
    </row>
    <row r="101" spans="2:18" ht="37.5" customHeight="1" x14ac:dyDescent="0.2">
      <c r="B101" s="31" t="s">
        <v>67</v>
      </c>
      <c r="C101" s="31" t="s">
        <v>68</v>
      </c>
      <c r="D101" s="162" t="s">
        <v>41</v>
      </c>
      <c r="E101" s="163"/>
      <c r="F101" s="31" t="s">
        <v>69</v>
      </c>
      <c r="G101" s="31" t="s">
        <v>18</v>
      </c>
      <c r="H101" s="41" t="s">
        <v>70</v>
      </c>
      <c r="I101" s="33" t="str">
        <f>+I7</f>
        <v>Seguimiento al 30 de abril de 2023</v>
      </c>
      <c r="J101" s="34" t="s">
        <v>136</v>
      </c>
      <c r="K101" s="47" t="s">
        <v>137</v>
      </c>
    </row>
    <row r="102" spans="2:18" ht="71.25" x14ac:dyDescent="0.2">
      <c r="B102" s="216" t="s">
        <v>139</v>
      </c>
      <c r="C102" s="218" t="s">
        <v>170</v>
      </c>
      <c r="D102" s="30">
        <v>5.0999999999999996</v>
      </c>
      <c r="E102" s="64" t="s">
        <v>376</v>
      </c>
      <c r="F102" s="64" t="s">
        <v>114</v>
      </c>
      <c r="G102" s="64" t="s">
        <v>115</v>
      </c>
      <c r="H102" s="64" t="s">
        <v>37</v>
      </c>
      <c r="I102" s="64" t="s">
        <v>168</v>
      </c>
      <c r="J102" s="89">
        <v>8.3299999999999999E-2</v>
      </c>
      <c r="K102" s="137">
        <f>+J102+J103</f>
        <v>0.1666</v>
      </c>
      <c r="R102" s="84">
        <f>1/6/3</f>
        <v>5.5555555555555552E-2</v>
      </c>
    </row>
    <row r="103" spans="2:18" ht="99.75" x14ac:dyDescent="0.2">
      <c r="B103" s="217"/>
      <c r="C103" s="179"/>
      <c r="D103" s="108">
        <v>5.2</v>
      </c>
      <c r="E103" s="58" t="s">
        <v>169</v>
      </c>
      <c r="F103" s="58" t="s">
        <v>116</v>
      </c>
      <c r="G103" s="63" t="s">
        <v>117</v>
      </c>
      <c r="H103" s="60" t="s">
        <v>37</v>
      </c>
      <c r="I103" s="270" t="s">
        <v>167</v>
      </c>
      <c r="J103" s="110">
        <v>8.3299999999999999E-2</v>
      </c>
      <c r="K103" s="139"/>
      <c r="R103" s="84">
        <f>+R102/2</f>
        <v>2.7777777777777776E-2</v>
      </c>
    </row>
    <row r="104" spans="2:18" ht="31.5" customHeight="1" x14ac:dyDescent="0.2">
      <c r="B104" s="208" t="s">
        <v>138</v>
      </c>
      <c r="C104" s="208"/>
      <c r="D104" s="208"/>
      <c r="E104" s="208"/>
      <c r="F104" s="208"/>
      <c r="G104" s="208"/>
      <c r="H104" s="208"/>
      <c r="I104" s="208"/>
      <c r="J104" s="208"/>
      <c r="K104" s="124">
        <f>SUM(K102:K103)</f>
        <v>0.1666</v>
      </c>
    </row>
    <row r="105" spans="2:18" ht="25.5" customHeight="1" x14ac:dyDescent="0.2">
      <c r="B105" s="183" t="s">
        <v>152</v>
      </c>
      <c r="C105" s="184"/>
      <c r="D105" s="184"/>
      <c r="E105" s="184"/>
      <c r="F105" s="184"/>
      <c r="G105" s="184"/>
      <c r="H105" s="184"/>
      <c r="I105" s="184"/>
      <c r="J105" s="184"/>
      <c r="K105" s="185"/>
    </row>
    <row r="106" spans="2:18" ht="63.75" customHeight="1" x14ac:dyDescent="0.2">
      <c r="B106" s="209" t="s">
        <v>151</v>
      </c>
      <c r="C106" s="210"/>
      <c r="D106" s="210"/>
      <c r="E106" s="210"/>
      <c r="F106" s="210"/>
      <c r="G106" s="210"/>
      <c r="H106" s="210"/>
      <c r="I106" s="210"/>
      <c r="J106" s="210"/>
      <c r="K106" s="211"/>
    </row>
    <row r="107" spans="2:18" ht="40.5" customHeight="1" x14ac:dyDescent="0.2">
      <c r="B107" s="61" t="s">
        <v>67</v>
      </c>
      <c r="C107" s="61" t="s">
        <v>68</v>
      </c>
      <c r="D107" s="212" t="s">
        <v>41</v>
      </c>
      <c r="E107" s="212"/>
      <c r="F107" s="61" t="s">
        <v>69</v>
      </c>
      <c r="G107" s="61" t="s">
        <v>18</v>
      </c>
      <c r="H107" s="61" t="s">
        <v>70</v>
      </c>
      <c r="I107" s="33" t="str">
        <f>+I7</f>
        <v>Seguimiento al 30 de abril de 2023</v>
      </c>
      <c r="J107" s="34" t="s">
        <v>136</v>
      </c>
      <c r="K107" s="47" t="s">
        <v>137</v>
      </c>
    </row>
    <row r="108" spans="2:18" ht="54.75" customHeight="1" x14ac:dyDescent="0.2">
      <c r="B108" s="39" t="s">
        <v>127</v>
      </c>
      <c r="C108" s="76" t="s">
        <v>128</v>
      </c>
      <c r="D108" s="109">
        <v>6.1</v>
      </c>
      <c r="E108" s="62" t="s">
        <v>129</v>
      </c>
      <c r="F108" s="62" t="s">
        <v>130</v>
      </c>
      <c r="G108" s="62" t="s">
        <v>45</v>
      </c>
      <c r="H108" s="59" t="s">
        <v>377</v>
      </c>
      <c r="I108" s="62" t="s">
        <v>378</v>
      </c>
      <c r="J108" s="89">
        <v>0</v>
      </c>
      <c r="K108" s="125">
        <f>+J108</f>
        <v>0</v>
      </c>
      <c r="R108" s="84">
        <f>1/6/3</f>
        <v>5.5555555555555552E-2</v>
      </c>
    </row>
    <row r="109" spans="2:18" ht="26.25" customHeight="1" x14ac:dyDescent="0.2">
      <c r="B109" s="182" t="s">
        <v>138</v>
      </c>
      <c r="C109" s="182"/>
      <c r="D109" s="182"/>
      <c r="E109" s="182"/>
      <c r="F109" s="182"/>
      <c r="G109" s="182"/>
      <c r="H109" s="182"/>
      <c r="I109" s="182"/>
      <c r="J109" s="182"/>
      <c r="K109" s="124">
        <f>+K108</f>
        <v>0</v>
      </c>
      <c r="R109" s="84">
        <f>0.0556*6</f>
        <v>0.33360000000000001</v>
      </c>
    </row>
    <row r="110" spans="2:18" ht="26.25" customHeight="1" x14ac:dyDescent="0.2">
      <c r="B110" s="182" t="s">
        <v>143</v>
      </c>
      <c r="C110" s="182"/>
      <c r="D110" s="182"/>
      <c r="E110" s="182"/>
      <c r="F110" s="182"/>
      <c r="G110" s="182"/>
      <c r="H110" s="182"/>
      <c r="I110" s="182"/>
      <c r="J110" s="182"/>
      <c r="K110" s="126">
        <f>+K109+K104+K98+K83+K58+K15</f>
        <v>0.66880000000000006</v>
      </c>
    </row>
    <row r="111" spans="2:18" ht="22.5" customHeight="1" x14ac:dyDescent="0.2">
      <c r="B111" s="200" t="s">
        <v>118</v>
      </c>
      <c r="C111" s="201"/>
      <c r="D111" s="201"/>
      <c r="E111" s="201"/>
      <c r="F111" s="201"/>
      <c r="G111" s="201"/>
      <c r="H111" s="201"/>
      <c r="I111" s="201"/>
      <c r="J111" s="201"/>
      <c r="K111" s="202"/>
    </row>
    <row r="112" spans="2:18" ht="119.25" customHeight="1" x14ac:dyDescent="0.2">
      <c r="B112" s="203" t="s">
        <v>174</v>
      </c>
      <c r="C112" s="204"/>
      <c r="D112" s="204"/>
      <c r="E112" s="204"/>
      <c r="F112" s="204"/>
      <c r="G112" s="204"/>
      <c r="H112" s="204"/>
      <c r="I112" s="204"/>
      <c r="J112" s="204"/>
      <c r="K112" s="205"/>
    </row>
    <row r="113" spans="1:12" x14ac:dyDescent="0.2">
      <c r="B113" s="206"/>
      <c r="C113" s="206"/>
      <c r="D113" s="206"/>
      <c r="E113" s="206"/>
      <c r="F113" s="21"/>
      <c r="G113" s="22"/>
      <c r="H113" s="17"/>
      <c r="I113" s="17"/>
    </row>
    <row r="114" spans="1:12" ht="12.75" customHeight="1" x14ac:dyDescent="0.2">
      <c r="B114" s="207" t="s">
        <v>153</v>
      </c>
      <c r="C114" s="207"/>
      <c r="D114" s="207"/>
      <c r="E114" s="207"/>
      <c r="F114" s="21"/>
      <c r="G114" s="22"/>
      <c r="H114" s="17"/>
      <c r="I114" s="17"/>
    </row>
    <row r="115" spans="1:12" ht="12.75" customHeight="1" x14ac:dyDescent="0.2">
      <c r="B115" s="207" t="s">
        <v>154</v>
      </c>
      <c r="C115" s="207"/>
      <c r="D115" s="207"/>
      <c r="E115" s="207"/>
      <c r="F115" s="21"/>
      <c r="G115" s="22"/>
      <c r="H115" s="17"/>
      <c r="I115" s="17"/>
    </row>
    <row r="116" spans="1:12" ht="15" customHeight="1" x14ac:dyDescent="0.2">
      <c r="B116" s="207" t="s">
        <v>379</v>
      </c>
      <c r="C116" s="207"/>
      <c r="D116" s="207"/>
      <c r="E116" s="207"/>
      <c r="F116" s="21"/>
      <c r="G116" s="22"/>
      <c r="H116" s="17"/>
      <c r="I116" s="17"/>
    </row>
    <row r="117" spans="1:12" s="3" customFormat="1" ht="15" x14ac:dyDescent="0.2">
      <c r="A117"/>
      <c r="B117" s="166" t="s">
        <v>380</v>
      </c>
      <c r="C117" s="167"/>
      <c r="D117" s="167"/>
      <c r="E117" s="167"/>
      <c r="F117" s="168" t="s">
        <v>119</v>
      </c>
      <c r="G117" s="169"/>
      <c r="H117" s="20"/>
      <c r="I117" s="20"/>
      <c r="J117" s="48"/>
      <c r="K117" s="48"/>
      <c r="L117"/>
    </row>
    <row r="118" spans="1:12" s="3" customFormat="1" x14ac:dyDescent="0.2">
      <c r="A118"/>
      <c r="B118"/>
      <c r="D118" s="1"/>
      <c r="E118"/>
      <c r="F118" s="17"/>
      <c r="G118" s="17"/>
      <c r="H118" s="17"/>
      <c r="I118" s="17"/>
      <c r="J118" s="48"/>
      <c r="K118" s="48"/>
      <c r="L118"/>
    </row>
    <row r="119" spans="1:12" s="3" customFormat="1" x14ac:dyDescent="0.2">
      <c r="A119"/>
      <c r="B119" s="17"/>
      <c r="C119" s="18"/>
      <c r="D119" s="19"/>
      <c r="E119" s="17"/>
      <c r="F119" s="17"/>
      <c r="G119" s="17"/>
      <c r="H119" s="17"/>
      <c r="I119" s="17"/>
      <c r="J119" s="48"/>
      <c r="K119" s="48"/>
      <c r="L119"/>
    </row>
    <row r="120" spans="1:12" s="3" customFormat="1" x14ac:dyDescent="0.2">
      <c r="A120"/>
      <c r="B120" s="17"/>
      <c r="C120" s="18"/>
      <c r="D120" s="19"/>
      <c r="E120" s="17"/>
      <c r="F120" s="17"/>
      <c r="G120" s="17"/>
      <c r="H120" s="17"/>
      <c r="I120" s="17"/>
      <c r="J120" s="48"/>
      <c r="K120" s="48"/>
      <c r="L120"/>
    </row>
    <row r="121" spans="1:12" s="3" customFormat="1" x14ac:dyDescent="0.2">
      <c r="A121"/>
      <c r="B121" s="17"/>
      <c r="C121" s="18"/>
      <c r="D121" s="19"/>
      <c r="E121" s="17"/>
      <c r="F121" s="17"/>
      <c r="G121" s="17"/>
      <c r="H121" s="17"/>
      <c r="I121" s="17" t="s">
        <v>120</v>
      </c>
      <c r="J121" s="48"/>
      <c r="K121" s="48"/>
      <c r="L121"/>
    </row>
    <row r="122" spans="1:12" s="3" customFormat="1" x14ac:dyDescent="0.2">
      <c r="A122"/>
      <c r="B122" s="17"/>
      <c r="C122" s="18"/>
      <c r="D122" s="19"/>
      <c r="E122" s="17"/>
      <c r="F122" s="17"/>
      <c r="G122" s="17"/>
      <c r="H122" s="17"/>
      <c r="I122" s="17"/>
      <c r="J122" s="48"/>
      <c r="K122" s="48"/>
      <c r="L122"/>
    </row>
    <row r="123" spans="1:12" s="3" customFormat="1" x14ac:dyDescent="0.2">
      <c r="A123"/>
      <c r="B123" s="17"/>
      <c r="C123" s="18"/>
      <c r="D123" s="19"/>
      <c r="E123" s="17"/>
      <c r="F123" s="17"/>
      <c r="G123" s="17"/>
      <c r="H123" s="17"/>
      <c r="I123" s="17"/>
      <c r="J123" s="48"/>
      <c r="K123" s="48"/>
      <c r="L123"/>
    </row>
    <row r="124" spans="1:12" s="3" customFormat="1" x14ac:dyDescent="0.2">
      <c r="A124"/>
      <c r="B124" s="17"/>
      <c r="C124" s="18"/>
      <c r="D124" s="19"/>
      <c r="E124" s="17"/>
      <c r="F124" s="17"/>
      <c r="G124" s="17"/>
      <c r="H124" s="17"/>
      <c r="I124" s="17"/>
      <c r="J124" s="48"/>
      <c r="K124" s="48"/>
      <c r="L124"/>
    </row>
    <row r="125" spans="1:12" s="3" customFormat="1" x14ac:dyDescent="0.2">
      <c r="A125"/>
      <c r="B125" s="17"/>
      <c r="C125" s="18"/>
      <c r="D125" s="19"/>
      <c r="E125" s="17"/>
      <c r="F125" s="17"/>
      <c r="G125" s="17"/>
      <c r="H125" s="17"/>
      <c r="I125" s="17"/>
      <c r="J125" s="48"/>
      <c r="K125" s="48"/>
      <c r="L125"/>
    </row>
    <row r="126" spans="1:12" s="3" customFormat="1" x14ac:dyDescent="0.2">
      <c r="A126"/>
      <c r="B126" s="17"/>
      <c r="C126" s="18"/>
      <c r="D126" s="19"/>
      <c r="E126" s="17"/>
      <c r="F126" s="17"/>
      <c r="G126" s="17"/>
      <c r="H126" s="17"/>
      <c r="I126" s="17"/>
      <c r="J126" s="48"/>
      <c r="K126" s="48"/>
      <c r="L126"/>
    </row>
    <row r="127" spans="1:12" s="3" customFormat="1" x14ac:dyDescent="0.2">
      <c r="A127"/>
      <c r="B127" s="17"/>
      <c r="C127" s="18"/>
      <c r="D127" s="19"/>
      <c r="E127" s="17"/>
      <c r="F127" s="17"/>
      <c r="G127" s="17"/>
      <c r="H127" s="17"/>
      <c r="I127" s="17"/>
      <c r="J127" s="48"/>
      <c r="K127" s="48"/>
      <c r="L127"/>
    </row>
    <row r="128" spans="1:12" s="3" customFormat="1" x14ac:dyDescent="0.2">
      <c r="A128"/>
      <c r="B128" s="17"/>
      <c r="C128" s="18"/>
      <c r="D128" s="19"/>
      <c r="E128" s="17"/>
      <c r="F128" s="17"/>
      <c r="G128" s="17"/>
      <c r="H128" s="17"/>
      <c r="I128" s="17"/>
      <c r="J128" s="48"/>
      <c r="K128" s="48"/>
      <c r="L128"/>
    </row>
    <row r="129" spans="1:12" s="3" customFormat="1" x14ac:dyDescent="0.2">
      <c r="A129"/>
      <c r="B129" s="17"/>
      <c r="C129" s="18"/>
      <c r="D129" s="19"/>
      <c r="E129" s="17"/>
      <c r="F129" s="17"/>
      <c r="G129" s="17"/>
      <c r="H129" s="17"/>
      <c r="I129" s="17"/>
      <c r="J129" s="48"/>
      <c r="K129" s="48"/>
      <c r="L129"/>
    </row>
    <row r="130" spans="1:12" s="3" customFormat="1" x14ac:dyDescent="0.2">
      <c r="A130"/>
      <c r="B130" s="17"/>
      <c r="C130" s="18"/>
      <c r="D130" s="19"/>
      <c r="E130" s="17"/>
      <c r="F130" s="17"/>
      <c r="G130" s="17"/>
      <c r="H130" s="17"/>
      <c r="I130" s="17"/>
      <c r="J130" s="48"/>
      <c r="K130" s="48"/>
      <c r="L130"/>
    </row>
    <row r="131" spans="1:12" s="3" customFormat="1" x14ac:dyDescent="0.2">
      <c r="A131"/>
      <c r="B131" s="17"/>
      <c r="C131" s="18"/>
      <c r="D131" s="19"/>
      <c r="E131" s="17"/>
      <c r="F131" s="17"/>
      <c r="G131" s="17"/>
      <c r="H131" s="17"/>
      <c r="I131" s="17"/>
      <c r="J131" s="48"/>
      <c r="K131" s="48"/>
      <c r="L131"/>
    </row>
    <row r="132" spans="1:12" s="3" customFormat="1" x14ac:dyDescent="0.2">
      <c r="A132"/>
      <c r="B132" s="17"/>
      <c r="C132" s="18"/>
      <c r="D132" s="19"/>
      <c r="E132" s="17"/>
      <c r="F132" s="17"/>
      <c r="G132" s="17"/>
      <c r="H132" s="17"/>
      <c r="I132" s="17"/>
      <c r="J132" s="48"/>
      <c r="K132" s="48"/>
      <c r="L132"/>
    </row>
    <row r="133" spans="1:12" s="3" customFormat="1" x14ac:dyDescent="0.2">
      <c r="A133"/>
      <c r="B133" s="17"/>
      <c r="C133" s="18"/>
      <c r="D133" s="19"/>
      <c r="E133" s="17"/>
      <c r="F133" s="17"/>
      <c r="G133" s="17"/>
      <c r="H133" s="17"/>
      <c r="I133" s="17"/>
      <c r="J133" s="48"/>
      <c r="K133" s="48"/>
      <c r="L133"/>
    </row>
    <row r="134" spans="1:12" s="3" customFormat="1" x14ac:dyDescent="0.2">
      <c r="A134"/>
      <c r="B134" s="17"/>
      <c r="C134" s="18"/>
      <c r="D134" s="19"/>
      <c r="E134" s="17"/>
      <c r="F134" s="17"/>
      <c r="G134" s="17"/>
      <c r="H134" s="17"/>
      <c r="I134" s="17"/>
      <c r="J134" s="48"/>
      <c r="K134" s="48"/>
      <c r="L134"/>
    </row>
    <row r="135" spans="1:12" s="3" customFormat="1" x14ac:dyDescent="0.2">
      <c r="A135"/>
      <c r="B135" s="17"/>
      <c r="C135" s="18"/>
      <c r="D135" s="19"/>
      <c r="E135" s="17"/>
      <c r="F135" s="17"/>
      <c r="G135" s="17"/>
      <c r="H135" s="17"/>
      <c r="I135" s="17"/>
      <c r="J135" s="48"/>
      <c r="K135" s="48"/>
      <c r="L135"/>
    </row>
    <row r="136" spans="1:12" s="3" customFormat="1" x14ac:dyDescent="0.2">
      <c r="A136"/>
      <c r="B136" s="17"/>
      <c r="C136" s="18"/>
      <c r="D136" s="19"/>
      <c r="E136" s="17"/>
      <c r="F136" s="17"/>
      <c r="G136" s="17"/>
      <c r="H136" s="17"/>
      <c r="I136" s="17"/>
      <c r="J136" s="48"/>
      <c r="K136" s="48"/>
      <c r="L136"/>
    </row>
    <row r="137" spans="1:12" s="3" customFormat="1" x14ac:dyDescent="0.2">
      <c r="A137"/>
      <c r="B137" s="17"/>
      <c r="C137" s="18"/>
      <c r="D137" s="19"/>
      <c r="E137" s="17"/>
      <c r="F137" s="17"/>
      <c r="G137" s="17"/>
      <c r="H137" s="17"/>
      <c r="I137" s="17"/>
      <c r="J137" s="48"/>
      <c r="K137" s="48"/>
      <c r="L137"/>
    </row>
    <row r="138" spans="1:12" s="3" customFormat="1" x14ac:dyDescent="0.2">
      <c r="A138"/>
      <c r="B138" s="17"/>
      <c r="C138" s="18"/>
      <c r="D138" s="19"/>
      <c r="E138" s="17"/>
      <c r="F138" s="17"/>
      <c r="G138" s="17"/>
      <c r="H138" s="17"/>
      <c r="I138" s="17"/>
      <c r="J138" s="48"/>
      <c r="K138" s="48"/>
      <c r="L138"/>
    </row>
    <row r="139" spans="1:12" s="3" customFormat="1" x14ac:dyDescent="0.2">
      <c r="A139"/>
      <c r="B139" s="17"/>
      <c r="C139" s="18"/>
      <c r="D139" s="19"/>
      <c r="E139" s="17"/>
      <c r="F139" s="17"/>
      <c r="G139" s="17"/>
      <c r="H139" s="17"/>
      <c r="I139" s="17"/>
      <c r="J139" s="48"/>
      <c r="K139" s="48"/>
      <c r="L139"/>
    </row>
    <row r="140" spans="1:12" s="3" customFormat="1" x14ac:dyDescent="0.2">
      <c r="A140"/>
      <c r="B140" s="17"/>
      <c r="C140" s="18"/>
      <c r="D140" s="19"/>
      <c r="E140" s="17"/>
      <c r="F140" s="17"/>
      <c r="G140" s="17"/>
      <c r="H140" s="17"/>
      <c r="I140" s="17"/>
      <c r="J140" s="48"/>
      <c r="K140" s="48"/>
      <c r="L140"/>
    </row>
    <row r="141" spans="1:12" s="3" customFormat="1" x14ac:dyDescent="0.2">
      <c r="A141"/>
      <c r="B141" s="17"/>
      <c r="C141" s="18"/>
      <c r="D141" s="19"/>
      <c r="E141" s="17"/>
      <c r="F141" s="17"/>
      <c r="G141" s="17"/>
      <c r="H141" s="17"/>
      <c r="I141" s="17"/>
      <c r="J141" s="48"/>
      <c r="K141" s="48"/>
      <c r="L141"/>
    </row>
    <row r="142" spans="1:12" s="3" customFormat="1" x14ac:dyDescent="0.2">
      <c r="A142"/>
      <c r="B142" s="17"/>
      <c r="C142" s="18"/>
      <c r="D142" s="19"/>
      <c r="E142" s="17"/>
      <c r="F142" s="17"/>
      <c r="G142" s="17"/>
      <c r="H142" s="17"/>
      <c r="I142" s="17"/>
      <c r="J142" s="48"/>
      <c r="K142" s="48"/>
      <c r="L142"/>
    </row>
    <row r="143" spans="1:12" s="3" customFormat="1" x14ac:dyDescent="0.2">
      <c r="A143"/>
      <c r="B143" s="17"/>
      <c r="C143" s="18"/>
      <c r="D143" s="19"/>
      <c r="E143" s="17"/>
      <c r="F143" s="17"/>
      <c r="G143" s="17"/>
      <c r="H143" s="17"/>
      <c r="I143" s="17"/>
      <c r="J143" s="48"/>
      <c r="K143" s="48"/>
      <c r="L143"/>
    </row>
    <row r="144" spans="1:12" s="3" customFormat="1" x14ac:dyDescent="0.2">
      <c r="A144"/>
      <c r="B144" s="17"/>
      <c r="C144" s="18"/>
      <c r="D144" s="19"/>
      <c r="E144" s="17"/>
      <c r="F144" s="17"/>
      <c r="G144" s="17"/>
      <c r="H144" s="17"/>
      <c r="I144" s="17"/>
      <c r="J144" s="48"/>
      <c r="K144" s="48"/>
      <c r="L144"/>
    </row>
  </sheetData>
  <mergeCells count="119">
    <mergeCell ref="B1:K1"/>
    <mergeCell ref="B2:K2"/>
    <mergeCell ref="B5:K5"/>
    <mergeCell ref="B6:K6"/>
    <mergeCell ref="D7:E7"/>
    <mergeCell ref="B15:J15"/>
    <mergeCell ref="B16:K16"/>
    <mergeCell ref="B17:K17"/>
    <mergeCell ref="B8:B14"/>
    <mergeCell ref="C8:C9"/>
    <mergeCell ref="C13:C14"/>
    <mergeCell ref="D18:E18"/>
    <mergeCell ref="K8:K14"/>
    <mergeCell ref="E28:E37"/>
    <mergeCell ref="F28:F37"/>
    <mergeCell ref="G28:G37"/>
    <mergeCell ref="D20:D27"/>
    <mergeCell ref="E20:E27"/>
    <mergeCell ref="F20:F27"/>
    <mergeCell ref="G20:G27"/>
    <mergeCell ref="H20:H27"/>
    <mergeCell ref="I20:I27"/>
    <mergeCell ref="J20:J27"/>
    <mergeCell ref="H65:H67"/>
    <mergeCell ref="B58:J58"/>
    <mergeCell ref="B59:K59"/>
    <mergeCell ref="G51:G57"/>
    <mergeCell ref="H51:H57"/>
    <mergeCell ref="I51:I57"/>
    <mergeCell ref="J51:J57"/>
    <mergeCell ref="B19:B57"/>
    <mergeCell ref="H28:H37"/>
    <mergeCell ref="I28:I37"/>
    <mergeCell ref="J28:J37"/>
    <mergeCell ref="C38:C57"/>
    <mergeCell ref="D38:D50"/>
    <mergeCell ref="E38:E50"/>
    <mergeCell ref="F38:F50"/>
    <mergeCell ref="G38:G50"/>
    <mergeCell ref="H38:H50"/>
    <mergeCell ref="I38:I50"/>
    <mergeCell ref="J38:J50"/>
    <mergeCell ref="C19:C37"/>
    <mergeCell ref="D51:D57"/>
    <mergeCell ref="E51:E57"/>
    <mergeCell ref="F51:F57"/>
    <mergeCell ref="D28:D37"/>
    <mergeCell ref="A3:A4"/>
    <mergeCell ref="B3:K4"/>
    <mergeCell ref="B111:K111"/>
    <mergeCell ref="B112:K112"/>
    <mergeCell ref="B113:E113"/>
    <mergeCell ref="B114:E114"/>
    <mergeCell ref="B115:E115"/>
    <mergeCell ref="B116:E116"/>
    <mergeCell ref="B104:J104"/>
    <mergeCell ref="B105:K105"/>
    <mergeCell ref="B106:K106"/>
    <mergeCell ref="D107:E107"/>
    <mergeCell ref="B109:J109"/>
    <mergeCell ref="B110:J110"/>
    <mergeCell ref="B98:J98"/>
    <mergeCell ref="B99:K99"/>
    <mergeCell ref="B100:K100"/>
    <mergeCell ref="D101:E101"/>
    <mergeCell ref="B102:B103"/>
    <mergeCell ref="C102:C103"/>
    <mergeCell ref="B85:K85"/>
    <mergeCell ref="D86:E86"/>
    <mergeCell ref="B87:B97"/>
    <mergeCell ref="J65:J67"/>
    <mergeCell ref="B117:E117"/>
    <mergeCell ref="F117:G117"/>
    <mergeCell ref="D87:D91"/>
    <mergeCell ref="E87:E91"/>
    <mergeCell ref="C94:C95"/>
    <mergeCell ref="C77:C78"/>
    <mergeCell ref="C79:C82"/>
    <mergeCell ref="I80:I82"/>
    <mergeCell ref="J80:J82"/>
    <mergeCell ref="B83:J83"/>
    <mergeCell ref="B84:K84"/>
    <mergeCell ref="C96:C97"/>
    <mergeCell ref="B62:B82"/>
    <mergeCell ref="C62:C76"/>
    <mergeCell ref="D62:D64"/>
    <mergeCell ref="E62:E64"/>
    <mergeCell ref="F62:F64"/>
    <mergeCell ref="H62:H64"/>
    <mergeCell ref="I62:I64"/>
    <mergeCell ref="J62:J64"/>
    <mergeCell ref="J68:J70"/>
    <mergeCell ref="D71:D73"/>
    <mergeCell ref="E71:E73"/>
    <mergeCell ref="F71:F73"/>
    <mergeCell ref="E68:E70"/>
    <mergeCell ref="C87:C91"/>
    <mergeCell ref="K19:K57"/>
    <mergeCell ref="K62:K82"/>
    <mergeCell ref="J87:J91"/>
    <mergeCell ref="K87:K97"/>
    <mergeCell ref="K102:K103"/>
    <mergeCell ref="G62:G64"/>
    <mergeCell ref="G65:G67"/>
    <mergeCell ref="H71:H73"/>
    <mergeCell ref="I71:I73"/>
    <mergeCell ref="J71:J73"/>
    <mergeCell ref="D68:D70"/>
    <mergeCell ref="I65:I67"/>
    <mergeCell ref="B60:K60"/>
    <mergeCell ref="D61:E61"/>
    <mergeCell ref="G71:G73"/>
    <mergeCell ref="F68:F70"/>
    <mergeCell ref="G68:G70"/>
    <mergeCell ref="H68:H70"/>
    <mergeCell ref="I68:I70"/>
    <mergeCell ref="D65:D67"/>
    <mergeCell ref="E65:E67"/>
    <mergeCell ref="F65:F67"/>
  </mergeCells>
  <hyperlinks>
    <hyperlink ref="E11" r:id="rId1" display="http://www.ane.gov.co/"/>
  </hyperlinks>
  <printOptions verticalCentered="1"/>
  <pageMargins left="0.7" right="0.7" top="0" bottom="0" header="0" footer="0"/>
  <pageSetup scale="1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workbookViewId="0">
      <selection activeCell="F32" sqref="F32"/>
    </sheetView>
  </sheetViews>
  <sheetFormatPr baseColWidth="10" defaultRowHeight="12.75" x14ac:dyDescent="0.2"/>
  <cols>
    <col min="1" max="1" width="5.83203125" bestFit="1" customWidth="1"/>
    <col min="2" max="2" width="46.33203125" customWidth="1"/>
    <col min="5" max="5" width="21.6640625" customWidth="1"/>
    <col min="6" max="6" width="25" customWidth="1"/>
  </cols>
  <sheetData>
    <row r="1" spans="2:6" ht="36" customHeight="1" x14ac:dyDescent="0.2">
      <c r="B1" s="260" t="s">
        <v>0</v>
      </c>
      <c r="C1" s="260"/>
      <c r="D1" s="260"/>
      <c r="E1" s="260"/>
      <c r="F1" s="260"/>
    </row>
    <row r="2" spans="2:6" ht="25.5" customHeight="1" x14ac:dyDescent="0.2">
      <c r="B2" s="259" t="s">
        <v>1</v>
      </c>
      <c r="C2" s="259"/>
      <c r="D2" s="259"/>
      <c r="E2" s="259"/>
      <c r="F2" s="259"/>
    </row>
    <row r="3" spans="2:6" ht="45" x14ac:dyDescent="0.2">
      <c r="B3" s="5" t="s">
        <v>2</v>
      </c>
      <c r="C3" s="5" t="s">
        <v>3</v>
      </c>
      <c r="D3" s="5" t="s">
        <v>4</v>
      </c>
      <c r="E3" s="6" t="s">
        <v>5</v>
      </c>
      <c r="F3" s="7" t="s">
        <v>6</v>
      </c>
    </row>
    <row r="4" spans="2:6" ht="52.5" customHeight="1" x14ac:dyDescent="0.2">
      <c r="B4" s="14" t="s">
        <v>7</v>
      </c>
      <c r="C4" s="4" t="s">
        <v>8</v>
      </c>
      <c r="D4" s="4" t="s">
        <v>8</v>
      </c>
      <c r="E4" s="4" t="s">
        <v>8</v>
      </c>
      <c r="F4" s="4" t="s">
        <v>8</v>
      </c>
    </row>
    <row r="5" spans="2:6" ht="24.75" customHeight="1" x14ac:dyDescent="0.2">
      <c r="B5" s="13" t="s">
        <v>9</v>
      </c>
      <c r="C5" s="4" t="s">
        <v>8</v>
      </c>
      <c r="D5" s="4" t="s">
        <v>8</v>
      </c>
      <c r="E5" s="4" t="s">
        <v>8</v>
      </c>
      <c r="F5" s="4" t="s">
        <v>8</v>
      </c>
    </row>
    <row r="6" spans="2:6" ht="48.75" customHeight="1" x14ac:dyDescent="0.2">
      <c r="B6" s="15" t="s">
        <v>23</v>
      </c>
      <c r="C6" s="4" t="s">
        <v>8</v>
      </c>
      <c r="D6" s="4" t="s">
        <v>8</v>
      </c>
      <c r="E6" s="4" t="s">
        <v>8</v>
      </c>
      <c r="F6" s="4" t="s">
        <v>8</v>
      </c>
    </row>
    <row r="7" spans="2:6" ht="80.25" customHeight="1" x14ac:dyDescent="0.2">
      <c r="B7" s="8" t="s">
        <v>10</v>
      </c>
      <c r="C7" s="4" t="s">
        <v>8</v>
      </c>
      <c r="D7" s="4" t="s">
        <v>8</v>
      </c>
      <c r="E7" s="4" t="s">
        <v>8</v>
      </c>
      <c r="F7" s="4" t="s">
        <v>8</v>
      </c>
    </row>
    <row r="8" spans="2:6" ht="47.25" customHeight="1" x14ac:dyDescent="0.2">
      <c r="B8" s="8" t="s">
        <v>11</v>
      </c>
      <c r="C8" s="4" t="s">
        <v>8</v>
      </c>
      <c r="D8" s="4" t="s">
        <v>8</v>
      </c>
      <c r="E8" s="4" t="s">
        <v>8</v>
      </c>
      <c r="F8" s="4" t="s">
        <v>8</v>
      </c>
    </row>
    <row r="9" spans="2:6" ht="33" customHeight="1" x14ac:dyDescent="0.2">
      <c r="B9" s="9" t="s">
        <v>12</v>
      </c>
      <c r="C9" s="4" t="s">
        <v>8</v>
      </c>
      <c r="D9" s="4" t="s">
        <v>8</v>
      </c>
      <c r="E9" s="4" t="s">
        <v>8</v>
      </c>
      <c r="F9" s="4" t="s">
        <v>8</v>
      </c>
    </row>
    <row r="10" spans="2:6" ht="67.5" customHeight="1" x14ac:dyDescent="0.2">
      <c r="B10" s="10" t="s">
        <v>13</v>
      </c>
      <c r="C10" s="4" t="s">
        <v>8</v>
      </c>
      <c r="D10" s="4" t="s">
        <v>8</v>
      </c>
      <c r="E10" s="4" t="s">
        <v>8</v>
      </c>
      <c r="F10" s="4" t="s">
        <v>8</v>
      </c>
    </row>
    <row r="11" spans="2:6" ht="37.5" customHeight="1" x14ac:dyDescent="0.2">
      <c r="B11" s="11" t="s">
        <v>14</v>
      </c>
      <c r="C11" s="4" t="s">
        <v>8</v>
      </c>
      <c r="D11" s="4" t="s">
        <v>8</v>
      </c>
      <c r="E11" s="4" t="s">
        <v>8</v>
      </c>
      <c r="F11" s="4" t="s">
        <v>8</v>
      </c>
    </row>
    <row r="12" spans="2:6" ht="93" customHeight="1" x14ac:dyDescent="0.2">
      <c r="B12" s="12" t="s">
        <v>24</v>
      </c>
      <c r="C12" s="4" t="s">
        <v>8</v>
      </c>
      <c r="D12" s="4" t="s">
        <v>8</v>
      </c>
      <c r="E12" s="4" t="s">
        <v>8</v>
      </c>
      <c r="F12" s="4" t="s">
        <v>8</v>
      </c>
    </row>
    <row r="13" spans="2:6" ht="46.5" customHeight="1" x14ac:dyDescent="0.2">
      <c r="B13" s="12" t="s">
        <v>25</v>
      </c>
      <c r="C13" s="4" t="s">
        <v>8</v>
      </c>
      <c r="D13" s="4" t="s">
        <v>8</v>
      </c>
      <c r="E13" s="4" t="s">
        <v>8</v>
      </c>
      <c r="F13" s="4" t="s">
        <v>8</v>
      </c>
    </row>
    <row r="14" spans="2:6" ht="25.5" customHeight="1" x14ac:dyDescent="0.2">
      <c r="B14" s="12" t="s">
        <v>26</v>
      </c>
      <c r="C14" s="4" t="s">
        <v>8</v>
      </c>
      <c r="D14" s="4" t="s">
        <v>8</v>
      </c>
      <c r="E14" s="4" t="s">
        <v>8</v>
      </c>
      <c r="F14" s="4" t="s">
        <v>8</v>
      </c>
    </row>
  </sheetData>
  <mergeCells count="2">
    <mergeCell ref="B2:F2"/>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U8"/>
  <sheetViews>
    <sheetView workbookViewId="0">
      <selection activeCell="B26" sqref="B26"/>
    </sheetView>
  </sheetViews>
  <sheetFormatPr baseColWidth="10" defaultRowHeight="12.75" x14ac:dyDescent="0.2"/>
  <cols>
    <col min="2" max="2" width="72.6640625" customWidth="1"/>
    <col min="4" max="4" width="20.83203125" customWidth="1"/>
    <col min="6" max="6" width="11.6640625" bestFit="1" customWidth="1"/>
    <col min="19" max="19" width="15.6640625" customWidth="1"/>
    <col min="555" max="555" width="16.83203125" customWidth="1"/>
    <col min="587" max="587" width="15.1640625" customWidth="1"/>
  </cols>
  <sheetData>
    <row r="3" spans="1:593" s="115" customFormat="1" ht="114.75" customHeight="1" x14ac:dyDescent="0.2">
      <c r="A3" s="269" t="s">
        <v>183</v>
      </c>
      <c r="B3" s="269" t="s">
        <v>184</v>
      </c>
      <c r="C3" s="269" t="s">
        <v>185</v>
      </c>
      <c r="D3" s="269" t="s">
        <v>186</v>
      </c>
      <c r="E3" s="269" t="s">
        <v>187</v>
      </c>
      <c r="F3" s="269" t="s">
        <v>188</v>
      </c>
      <c r="G3" s="269" t="s">
        <v>189</v>
      </c>
      <c r="H3" s="269" t="s">
        <v>190</v>
      </c>
      <c r="I3" s="269" t="s">
        <v>191</v>
      </c>
      <c r="J3" s="269" t="s">
        <v>192</v>
      </c>
      <c r="K3" s="269" t="s">
        <v>193</v>
      </c>
      <c r="L3" s="269" t="s">
        <v>194</v>
      </c>
      <c r="M3" s="269" t="s">
        <v>195</v>
      </c>
      <c r="N3" s="263" t="s">
        <v>196</v>
      </c>
      <c r="O3" s="263" t="s">
        <v>197</v>
      </c>
      <c r="P3" s="263" t="s">
        <v>198</v>
      </c>
      <c r="Q3" s="263" t="s">
        <v>199</v>
      </c>
      <c r="R3" s="263" t="s">
        <v>200</v>
      </c>
      <c r="S3" s="263" t="s">
        <v>201</v>
      </c>
      <c r="T3" s="263" t="s">
        <v>202</v>
      </c>
      <c r="U3" s="263" t="s">
        <v>203</v>
      </c>
      <c r="V3" s="263" t="s">
        <v>204</v>
      </c>
      <c r="W3" s="263" t="s">
        <v>205</v>
      </c>
      <c r="X3" s="263" t="s">
        <v>206</v>
      </c>
      <c r="Y3" s="263" t="s">
        <v>207</v>
      </c>
      <c r="Z3" s="263" t="s">
        <v>208</v>
      </c>
      <c r="AA3" s="263" t="s">
        <v>209</v>
      </c>
      <c r="AB3" s="263" t="s">
        <v>210</v>
      </c>
      <c r="AC3" s="263" t="s">
        <v>211</v>
      </c>
      <c r="AD3" s="263" t="s">
        <v>212</v>
      </c>
      <c r="AE3" s="263" t="s">
        <v>213</v>
      </c>
      <c r="AF3" s="263" t="s">
        <v>214</v>
      </c>
      <c r="AG3" s="263" t="s">
        <v>215</v>
      </c>
      <c r="AH3" s="263" t="s">
        <v>216</v>
      </c>
      <c r="AI3" s="263" t="s">
        <v>217</v>
      </c>
      <c r="AJ3" s="263" t="s">
        <v>218</v>
      </c>
      <c r="AK3" s="263" t="s">
        <v>219</v>
      </c>
      <c r="AL3" s="263" t="s">
        <v>220</v>
      </c>
      <c r="AM3" s="263" t="s">
        <v>221</v>
      </c>
      <c r="AN3" s="261" t="s">
        <v>222</v>
      </c>
      <c r="AO3" s="261" t="s">
        <v>223</v>
      </c>
      <c r="AP3" s="261" t="s">
        <v>224</v>
      </c>
      <c r="AQ3" s="261" t="s">
        <v>225</v>
      </c>
      <c r="AR3" s="261" t="s">
        <v>226</v>
      </c>
      <c r="AS3" s="261" t="s">
        <v>227</v>
      </c>
      <c r="AT3" s="261" t="s">
        <v>228</v>
      </c>
      <c r="AU3" s="261" t="s">
        <v>229</v>
      </c>
      <c r="AV3" s="261" t="s">
        <v>230</v>
      </c>
      <c r="AW3" s="261" t="s">
        <v>231</v>
      </c>
      <c r="AX3" s="261" t="s">
        <v>232</v>
      </c>
      <c r="AY3" s="261" t="s">
        <v>233</v>
      </c>
      <c r="AZ3" s="261" t="s">
        <v>234</v>
      </c>
      <c r="BA3" s="261" t="s">
        <v>235</v>
      </c>
      <c r="BB3" s="261" t="s">
        <v>236</v>
      </c>
      <c r="BC3" s="261" t="s">
        <v>237</v>
      </c>
      <c r="BD3" s="261" t="s">
        <v>238</v>
      </c>
      <c r="BE3" s="261" t="s">
        <v>239</v>
      </c>
      <c r="BF3" s="261" t="s">
        <v>240</v>
      </c>
      <c r="BG3" s="261" t="s">
        <v>241</v>
      </c>
      <c r="BH3" s="261" t="s">
        <v>242</v>
      </c>
      <c r="BI3" s="261" t="s">
        <v>243</v>
      </c>
      <c r="BJ3" s="261" t="s">
        <v>244</v>
      </c>
      <c r="BK3" s="261" t="s">
        <v>245</v>
      </c>
      <c r="BL3" s="261" t="s">
        <v>246</v>
      </c>
      <c r="BM3" s="261" t="s">
        <v>247</v>
      </c>
      <c r="BN3" s="261" t="s">
        <v>248</v>
      </c>
      <c r="BO3" s="261" t="s">
        <v>249</v>
      </c>
      <c r="BP3" s="261" t="s">
        <v>250</v>
      </c>
      <c r="BQ3" s="261" t="s">
        <v>251</v>
      </c>
      <c r="BR3" s="261" t="s">
        <v>252</v>
      </c>
      <c r="BS3" s="261" t="s">
        <v>253</v>
      </c>
      <c r="BT3" s="261" t="s">
        <v>254</v>
      </c>
      <c r="BU3" s="261" t="s">
        <v>255</v>
      </c>
      <c r="BV3" s="261" t="s">
        <v>256</v>
      </c>
      <c r="BW3" s="261" t="s">
        <v>257</v>
      </c>
      <c r="BX3" s="261" t="s">
        <v>258</v>
      </c>
      <c r="BY3" s="261" t="s">
        <v>259</v>
      </c>
      <c r="BZ3" s="261" t="s">
        <v>260</v>
      </c>
      <c r="CA3" s="261" t="s">
        <v>261</v>
      </c>
      <c r="CB3" s="261" t="s">
        <v>262</v>
      </c>
      <c r="CC3" s="261" t="s">
        <v>263</v>
      </c>
      <c r="CD3" s="261" t="s">
        <v>264</v>
      </c>
      <c r="CE3" s="261" t="s">
        <v>265</v>
      </c>
      <c r="CF3" s="261" t="s">
        <v>266</v>
      </c>
      <c r="CG3" s="261" t="s">
        <v>267</v>
      </c>
      <c r="CH3" s="261" t="s">
        <v>268</v>
      </c>
      <c r="CI3" s="261" t="s">
        <v>269</v>
      </c>
      <c r="CJ3" s="261" t="s">
        <v>270</v>
      </c>
      <c r="CK3" s="261" t="s">
        <v>271</v>
      </c>
      <c r="CL3" s="261" t="s">
        <v>272</v>
      </c>
      <c r="CM3" s="261" t="s">
        <v>273</v>
      </c>
      <c r="CN3" s="261" t="s">
        <v>274</v>
      </c>
      <c r="CO3" s="261" t="s">
        <v>275</v>
      </c>
      <c r="CP3" s="261" t="s">
        <v>276</v>
      </c>
      <c r="CQ3" s="261" t="s">
        <v>277</v>
      </c>
      <c r="CR3" s="261" t="s">
        <v>278</v>
      </c>
      <c r="CS3" s="261" t="s">
        <v>279</v>
      </c>
      <c r="CT3" s="261" t="s">
        <v>280</v>
      </c>
      <c r="CU3" s="261" t="s">
        <v>281</v>
      </c>
      <c r="CV3" s="261" t="s">
        <v>282</v>
      </c>
      <c r="CW3" s="261" t="s">
        <v>283</v>
      </c>
      <c r="CX3" s="261" t="s">
        <v>284</v>
      </c>
      <c r="CY3" s="261" t="s">
        <v>285</v>
      </c>
      <c r="CZ3" s="261" t="s">
        <v>286</v>
      </c>
      <c r="DA3" s="261" t="s">
        <v>287</v>
      </c>
      <c r="DB3" s="261" t="s">
        <v>288</v>
      </c>
      <c r="DC3" s="261" t="s">
        <v>289</v>
      </c>
      <c r="DD3" s="261" t="s">
        <v>290</v>
      </c>
      <c r="DE3" s="261" t="s">
        <v>291</v>
      </c>
      <c r="DF3" s="261" t="s">
        <v>292</v>
      </c>
      <c r="DG3" s="261" t="s">
        <v>293</v>
      </c>
      <c r="DH3" s="261" t="s">
        <v>294</v>
      </c>
      <c r="DI3" s="261" t="s">
        <v>295</v>
      </c>
      <c r="DJ3" s="261" t="s">
        <v>296</v>
      </c>
      <c r="DK3" s="261" t="s">
        <v>297</v>
      </c>
      <c r="DL3" s="261" t="s">
        <v>298</v>
      </c>
      <c r="DM3" s="261" t="s">
        <v>299</v>
      </c>
      <c r="DN3" s="261" t="s">
        <v>300</v>
      </c>
      <c r="DO3" s="261" t="s">
        <v>301</v>
      </c>
      <c r="DP3" s="261" t="s">
        <v>302</v>
      </c>
      <c r="DQ3" s="261" t="s">
        <v>303</v>
      </c>
      <c r="DR3" s="261" t="s">
        <v>304</v>
      </c>
      <c r="DS3" s="261" t="s">
        <v>305</v>
      </c>
      <c r="DT3" s="261" t="s">
        <v>306</v>
      </c>
      <c r="DU3" s="261" t="s">
        <v>307</v>
      </c>
      <c r="DV3" s="261" t="s">
        <v>308</v>
      </c>
      <c r="DW3" s="261" t="s">
        <v>309</v>
      </c>
      <c r="DX3" s="261" t="s">
        <v>310</v>
      </c>
      <c r="DY3" s="268"/>
      <c r="DZ3" s="263" t="s">
        <v>196</v>
      </c>
      <c r="EA3" s="263" t="s">
        <v>197</v>
      </c>
      <c r="EB3" s="263" t="s">
        <v>198</v>
      </c>
      <c r="EC3" s="263" t="s">
        <v>199</v>
      </c>
      <c r="ED3" s="263" t="s">
        <v>200</v>
      </c>
      <c r="EE3" s="263" t="s">
        <v>201</v>
      </c>
      <c r="EF3" s="263" t="s">
        <v>202</v>
      </c>
      <c r="EG3" s="263" t="s">
        <v>203</v>
      </c>
      <c r="EH3" s="263" t="s">
        <v>204</v>
      </c>
      <c r="EI3" s="263" t="s">
        <v>205</v>
      </c>
      <c r="EJ3" s="263" t="s">
        <v>206</v>
      </c>
      <c r="EK3" s="263" t="s">
        <v>207</v>
      </c>
      <c r="EL3" s="263" t="s">
        <v>208</v>
      </c>
      <c r="EM3" s="263" t="s">
        <v>209</v>
      </c>
      <c r="EN3" s="263" t="s">
        <v>210</v>
      </c>
      <c r="EO3" s="263" t="s">
        <v>211</v>
      </c>
      <c r="EP3" s="263" t="s">
        <v>212</v>
      </c>
      <c r="EQ3" s="263" t="s">
        <v>213</v>
      </c>
      <c r="ER3" s="263" t="s">
        <v>214</v>
      </c>
      <c r="ES3" s="263" t="s">
        <v>215</v>
      </c>
      <c r="ET3" s="263" t="s">
        <v>216</v>
      </c>
      <c r="EU3" s="263" t="s">
        <v>217</v>
      </c>
      <c r="EV3" s="263" t="s">
        <v>218</v>
      </c>
      <c r="EW3" s="263" t="s">
        <v>219</v>
      </c>
      <c r="EX3" s="263" t="s">
        <v>220</v>
      </c>
      <c r="EY3" s="263" t="s">
        <v>221</v>
      </c>
      <c r="EZ3" s="261" t="s">
        <v>222</v>
      </c>
      <c r="FA3" s="261" t="s">
        <v>223</v>
      </c>
      <c r="FB3" s="261" t="s">
        <v>224</v>
      </c>
      <c r="FC3" s="261" t="s">
        <v>225</v>
      </c>
      <c r="FD3" s="261" t="s">
        <v>226</v>
      </c>
      <c r="FE3" s="261" t="s">
        <v>227</v>
      </c>
      <c r="FF3" s="261" t="s">
        <v>228</v>
      </c>
      <c r="FG3" s="265" t="s">
        <v>229</v>
      </c>
      <c r="FH3" s="261" t="s">
        <v>230</v>
      </c>
      <c r="FI3" s="261" t="s">
        <v>231</v>
      </c>
      <c r="FJ3" s="261" t="s">
        <v>232</v>
      </c>
      <c r="FK3" s="261" t="s">
        <v>233</v>
      </c>
      <c r="FL3" s="261" t="s">
        <v>234</v>
      </c>
      <c r="FM3" s="261" t="s">
        <v>235</v>
      </c>
      <c r="FN3" s="261" t="s">
        <v>236</v>
      </c>
      <c r="FO3" s="261" t="s">
        <v>237</v>
      </c>
      <c r="FP3" s="261" t="s">
        <v>238</v>
      </c>
      <c r="FQ3" s="261" t="s">
        <v>239</v>
      </c>
      <c r="FR3" s="261" t="s">
        <v>240</v>
      </c>
      <c r="FS3" s="261" t="s">
        <v>241</v>
      </c>
      <c r="FT3" s="261" t="s">
        <v>242</v>
      </c>
      <c r="FU3" s="261" t="s">
        <v>243</v>
      </c>
      <c r="FV3" s="261" t="s">
        <v>244</v>
      </c>
      <c r="FW3" s="261" t="s">
        <v>245</v>
      </c>
      <c r="FX3" s="261" t="s">
        <v>246</v>
      </c>
      <c r="FY3" s="261" t="s">
        <v>247</v>
      </c>
      <c r="FZ3" s="261" t="s">
        <v>248</v>
      </c>
      <c r="GA3" s="261" t="s">
        <v>249</v>
      </c>
      <c r="GB3" s="261" t="s">
        <v>250</v>
      </c>
      <c r="GC3" s="261" t="s">
        <v>251</v>
      </c>
      <c r="GD3" s="261" t="s">
        <v>252</v>
      </c>
      <c r="GE3" s="261" t="s">
        <v>253</v>
      </c>
      <c r="GF3" s="261" t="s">
        <v>254</v>
      </c>
      <c r="GG3" s="261" t="s">
        <v>255</v>
      </c>
      <c r="GH3" s="261" t="s">
        <v>256</v>
      </c>
      <c r="GI3" s="261" t="s">
        <v>257</v>
      </c>
      <c r="GJ3" s="261" t="s">
        <v>258</v>
      </c>
      <c r="GK3" s="261" t="s">
        <v>259</v>
      </c>
      <c r="GL3" s="261" t="s">
        <v>260</v>
      </c>
      <c r="GM3" s="261" t="s">
        <v>261</v>
      </c>
      <c r="GN3" s="261" t="s">
        <v>262</v>
      </c>
      <c r="GO3" s="261" t="s">
        <v>263</v>
      </c>
      <c r="GP3" s="261" t="s">
        <v>264</v>
      </c>
      <c r="GQ3" s="261" t="s">
        <v>265</v>
      </c>
      <c r="GR3" s="261" t="s">
        <v>266</v>
      </c>
      <c r="GS3" s="261" t="s">
        <v>267</v>
      </c>
      <c r="GT3" s="261" t="s">
        <v>268</v>
      </c>
      <c r="GU3" s="261" t="s">
        <v>269</v>
      </c>
      <c r="GV3" s="261" t="s">
        <v>270</v>
      </c>
      <c r="GW3" s="261" t="s">
        <v>271</v>
      </c>
      <c r="GX3" s="261" t="s">
        <v>272</v>
      </c>
      <c r="GY3" s="261" t="s">
        <v>273</v>
      </c>
      <c r="GZ3" s="261" t="s">
        <v>274</v>
      </c>
      <c r="HA3" s="261" t="s">
        <v>275</v>
      </c>
      <c r="HB3" s="261" t="s">
        <v>276</v>
      </c>
      <c r="HC3" s="261" t="s">
        <v>277</v>
      </c>
      <c r="HD3" s="261" t="s">
        <v>278</v>
      </c>
      <c r="HE3" s="261" t="s">
        <v>279</v>
      </c>
      <c r="HF3" s="261" t="s">
        <v>280</v>
      </c>
      <c r="HG3" s="261" t="s">
        <v>281</v>
      </c>
      <c r="HH3" s="261" t="s">
        <v>282</v>
      </c>
      <c r="HI3" s="261" t="s">
        <v>283</v>
      </c>
      <c r="HJ3" s="261" t="s">
        <v>284</v>
      </c>
      <c r="HK3" s="261" t="s">
        <v>285</v>
      </c>
      <c r="HL3" s="261" t="s">
        <v>286</v>
      </c>
      <c r="HM3" s="261" t="s">
        <v>287</v>
      </c>
      <c r="HN3" s="261" t="s">
        <v>288</v>
      </c>
      <c r="HO3" s="261" t="s">
        <v>289</v>
      </c>
      <c r="HP3" s="261" t="s">
        <v>290</v>
      </c>
      <c r="HQ3" s="261" t="s">
        <v>291</v>
      </c>
      <c r="HR3" s="261" t="s">
        <v>292</v>
      </c>
      <c r="HS3" s="261" t="s">
        <v>293</v>
      </c>
      <c r="HT3" s="261" t="s">
        <v>294</v>
      </c>
      <c r="HU3" s="261" t="s">
        <v>295</v>
      </c>
      <c r="HV3" s="261" t="s">
        <v>296</v>
      </c>
      <c r="HW3" s="261" t="s">
        <v>297</v>
      </c>
      <c r="HX3" s="261" t="s">
        <v>298</v>
      </c>
      <c r="HY3" s="261" t="s">
        <v>299</v>
      </c>
      <c r="HZ3" s="261" t="s">
        <v>300</v>
      </c>
      <c r="IA3" s="261" t="s">
        <v>301</v>
      </c>
      <c r="IB3" s="261" t="s">
        <v>302</v>
      </c>
      <c r="IC3" s="261" t="s">
        <v>303</v>
      </c>
      <c r="ID3" s="261" t="s">
        <v>304</v>
      </c>
      <c r="IE3" s="261" t="s">
        <v>305</v>
      </c>
      <c r="IF3" s="261" t="s">
        <v>306</v>
      </c>
      <c r="IG3" s="261" t="s">
        <v>307</v>
      </c>
      <c r="IH3" s="261" t="s">
        <v>308</v>
      </c>
      <c r="II3" s="261" t="s">
        <v>309</v>
      </c>
      <c r="IJ3" s="261" t="s">
        <v>310</v>
      </c>
      <c r="IK3" s="264"/>
      <c r="IL3" s="263" t="s">
        <v>196</v>
      </c>
      <c r="IM3" s="263" t="s">
        <v>197</v>
      </c>
      <c r="IN3" s="263" t="s">
        <v>198</v>
      </c>
      <c r="IO3" s="263" t="s">
        <v>199</v>
      </c>
      <c r="IP3" s="263" t="s">
        <v>200</v>
      </c>
      <c r="IQ3" s="263" t="s">
        <v>201</v>
      </c>
      <c r="IR3" s="263" t="s">
        <v>202</v>
      </c>
      <c r="IS3" s="263" t="s">
        <v>203</v>
      </c>
      <c r="IT3" s="263" t="s">
        <v>204</v>
      </c>
      <c r="IU3" s="263" t="s">
        <v>205</v>
      </c>
      <c r="IV3" s="263" t="s">
        <v>206</v>
      </c>
      <c r="IW3" s="263" t="s">
        <v>207</v>
      </c>
      <c r="IX3" s="263" t="s">
        <v>208</v>
      </c>
      <c r="IY3" s="263" t="s">
        <v>209</v>
      </c>
      <c r="IZ3" s="263" t="s">
        <v>210</v>
      </c>
      <c r="JA3" s="263" t="s">
        <v>211</v>
      </c>
      <c r="JB3" s="263" t="s">
        <v>212</v>
      </c>
      <c r="JC3" s="263" t="s">
        <v>213</v>
      </c>
      <c r="JD3" s="263" t="s">
        <v>214</v>
      </c>
      <c r="JE3" s="263" t="s">
        <v>215</v>
      </c>
      <c r="JF3" s="263" t="s">
        <v>216</v>
      </c>
      <c r="JG3" s="263" t="s">
        <v>217</v>
      </c>
      <c r="JH3" s="263" t="s">
        <v>218</v>
      </c>
      <c r="JI3" s="263" t="s">
        <v>219</v>
      </c>
      <c r="JJ3" s="263" t="s">
        <v>220</v>
      </c>
      <c r="JK3" s="263" t="s">
        <v>221</v>
      </c>
      <c r="JL3" s="261" t="s">
        <v>222</v>
      </c>
      <c r="JM3" s="261" t="s">
        <v>223</v>
      </c>
      <c r="JN3" s="261" t="s">
        <v>224</v>
      </c>
      <c r="JO3" s="261" t="s">
        <v>225</v>
      </c>
      <c r="JP3" s="261" t="s">
        <v>226</v>
      </c>
      <c r="JQ3" s="261" t="s">
        <v>227</v>
      </c>
      <c r="JR3" s="261" t="s">
        <v>228</v>
      </c>
      <c r="JS3" s="261" t="s">
        <v>229</v>
      </c>
      <c r="JT3" s="261" t="s">
        <v>230</v>
      </c>
      <c r="JU3" s="261" t="s">
        <v>231</v>
      </c>
      <c r="JV3" s="261" t="s">
        <v>232</v>
      </c>
      <c r="JW3" s="261" t="s">
        <v>233</v>
      </c>
      <c r="JX3" s="261" t="s">
        <v>234</v>
      </c>
      <c r="JY3" s="261" t="s">
        <v>235</v>
      </c>
      <c r="JZ3" s="261" t="s">
        <v>236</v>
      </c>
      <c r="KA3" s="261" t="s">
        <v>237</v>
      </c>
      <c r="KB3" s="261" t="s">
        <v>238</v>
      </c>
      <c r="KC3" s="261" t="s">
        <v>239</v>
      </c>
      <c r="KD3" s="261" t="s">
        <v>240</v>
      </c>
      <c r="KE3" s="261" t="s">
        <v>241</v>
      </c>
      <c r="KF3" s="261" t="s">
        <v>242</v>
      </c>
      <c r="KG3" s="261" t="s">
        <v>243</v>
      </c>
      <c r="KH3" s="261" t="s">
        <v>244</v>
      </c>
      <c r="KI3" s="261" t="s">
        <v>245</v>
      </c>
      <c r="KJ3" s="261" t="s">
        <v>246</v>
      </c>
      <c r="KK3" s="261" t="s">
        <v>247</v>
      </c>
      <c r="KL3" s="261" t="s">
        <v>248</v>
      </c>
      <c r="KM3" s="261" t="s">
        <v>249</v>
      </c>
      <c r="KN3" s="261" t="s">
        <v>250</v>
      </c>
      <c r="KO3" s="261" t="s">
        <v>251</v>
      </c>
      <c r="KP3" s="261" t="s">
        <v>252</v>
      </c>
      <c r="KQ3" s="261" t="s">
        <v>253</v>
      </c>
      <c r="KR3" s="261" t="s">
        <v>254</v>
      </c>
      <c r="KS3" s="261" t="s">
        <v>255</v>
      </c>
      <c r="KT3" s="261" t="s">
        <v>256</v>
      </c>
      <c r="KU3" s="261" t="s">
        <v>257</v>
      </c>
      <c r="KV3" s="261" t="s">
        <v>258</v>
      </c>
      <c r="KW3" s="261" t="s">
        <v>259</v>
      </c>
      <c r="KX3" s="261" t="s">
        <v>260</v>
      </c>
      <c r="KY3" s="261" t="s">
        <v>261</v>
      </c>
      <c r="KZ3" s="261" t="s">
        <v>262</v>
      </c>
      <c r="LA3" s="261" t="s">
        <v>263</v>
      </c>
      <c r="LB3" s="261" t="s">
        <v>264</v>
      </c>
      <c r="LC3" s="261" t="s">
        <v>265</v>
      </c>
      <c r="LD3" s="261" t="s">
        <v>266</v>
      </c>
      <c r="LE3" s="261" t="s">
        <v>267</v>
      </c>
      <c r="LF3" s="261" t="s">
        <v>268</v>
      </c>
      <c r="LG3" s="261" t="s">
        <v>269</v>
      </c>
      <c r="LH3" s="261" t="s">
        <v>270</v>
      </c>
      <c r="LI3" s="261" t="s">
        <v>271</v>
      </c>
      <c r="LJ3" s="261" t="s">
        <v>272</v>
      </c>
      <c r="LK3" s="261" t="s">
        <v>273</v>
      </c>
      <c r="LL3" s="261" t="s">
        <v>274</v>
      </c>
      <c r="LM3" s="261" t="s">
        <v>275</v>
      </c>
      <c r="LN3" s="261" t="s">
        <v>276</v>
      </c>
      <c r="LO3" s="261" t="s">
        <v>277</v>
      </c>
      <c r="LP3" s="261" t="s">
        <v>278</v>
      </c>
      <c r="LQ3" s="261" t="s">
        <v>279</v>
      </c>
      <c r="LR3" s="261" t="s">
        <v>280</v>
      </c>
      <c r="LS3" s="261" t="s">
        <v>281</v>
      </c>
      <c r="LT3" s="261" t="s">
        <v>282</v>
      </c>
      <c r="LU3" s="261" t="s">
        <v>283</v>
      </c>
      <c r="LV3" s="261" t="s">
        <v>284</v>
      </c>
      <c r="LW3" s="261" t="s">
        <v>285</v>
      </c>
      <c r="LX3" s="261" t="s">
        <v>286</v>
      </c>
      <c r="LY3" s="261" t="s">
        <v>287</v>
      </c>
      <c r="LZ3" s="261" t="s">
        <v>288</v>
      </c>
      <c r="MA3" s="261" t="s">
        <v>289</v>
      </c>
      <c r="MB3" s="261" t="s">
        <v>290</v>
      </c>
      <c r="MC3" s="261" t="s">
        <v>291</v>
      </c>
      <c r="MD3" s="261" t="s">
        <v>292</v>
      </c>
      <c r="ME3" s="261" t="s">
        <v>293</v>
      </c>
      <c r="MF3" s="261" t="s">
        <v>294</v>
      </c>
      <c r="MG3" s="261" t="s">
        <v>295</v>
      </c>
      <c r="MH3" s="261" t="s">
        <v>296</v>
      </c>
      <c r="MI3" s="261" t="s">
        <v>297</v>
      </c>
      <c r="MJ3" s="261" t="s">
        <v>298</v>
      </c>
      <c r="MK3" s="261" t="s">
        <v>299</v>
      </c>
      <c r="ML3" s="261" t="s">
        <v>300</v>
      </c>
      <c r="MM3" s="261" t="s">
        <v>301</v>
      </c>
      <c r="MN3" s="261" t="s">
        <v>302</v>
      </c>
      <c r="MO3" s="261" t="s">
        <v>303</v>
      </c>
      <c r="MP3" s="261" t="s">
        <v>304</v>
      </c>
      <c r="MQ3" s="261" t="s">
        <v>305</v>
      </c>
      <c r="MR3" s="261" t="s">
        <v>306</v>
      </c>
      <c r="MS3" s="261" t="s">
        <v>307</v>
      </c>
      <c r="MT3" s="261" t="s">
        <v>308</v>
      </c>
      <c r="MU3" s="261" t="s">
        <v>309</v>
      </c>
      <c r="MV3" s="261" t="s">
        <v>310</v>
      </c>
      <c r="MW3" s="264"/>
      <c r="MX3" s="263" t="s">
        <v>196</v>
      </c>
      <c r="MY3" s="263" t="s">
        <v>197</v>
      </c>
      <c r="MZ3" s="263" t="s">
        <v>198</v>
      </c>
      <c r="NA3" s="263" t="s">
        <v>199</v>
      </c>
      <c r="NB3" s="263" t="s">
        <v>200</v>
      </c>
      <c r="NC3" s="263" t="s">
        <v>201</v>
      </c>
      <c r="ND3" s="263" t="s">
        <v>202</v>
      </c>
      <c r="NE3" s="263" t="s">
        <v>203</v>
      </c>
      <c r="NF3" s="263" t="s">
        <v>204</v>
      </c>
      <c r="NG3" s="263" t="s">
        <v>205</v>
      </c>
      <c r="NH3" s="263" t="s">
        <v>206</v>
      </c>
      <c r="NI3" s="263" t="s">
        <v>207</v>
      </c>
      <c r="NJ3" s="263" t="s">
        <v>208</v>
      </c>
      <c r="NK3" s="263" t="s">
        <v>209</v>
      </c>
      <c r="NL3" s="263" t="s">
        <v>210</v>
      </c>
      <c r="NM3" s="263" t="s">
        <v>211</v>
      </c>
      <c r="NN3" s="263" t="s">
        <v>212</v>
      </c>
      <c r="NO3" s="263" t="s">
        <v>213</v>
      </c>
      <c r="NP3" s="263" t="s">
        <v>214</v>
      </c>
      <c r="NQ3" s="263" t="s">
        <v>215</v>
      </c>
      <c r="NR3" s="263" t="s">
        <v>216</v>
      </c>
      <c r="NS3" s="263" t="s">
        <v>217</v>
      </c>
      <c r="NT3" s="263" t="s">
        <v>218</v>
      </c>
      <c r="NU3" s="263" t="s">
        <v>219</v>
      </c>
      <c r="NV3" s="263" t="s">
        <v>220</v>
      </c>
      <c r="NW3" s="263" t="s">
        <v>221</v>
      </c>
      <c r="NX3" s="261" t="s">
        <v>222</v>
      </c>
      <c r="NY3" s="261" t="s">
        <v>223</v>
      </c>
      <c r="NZ3" s="261" t="s">
        <v>224</v>
      </c>
      <c r="OA3" s="261" t="s">
        <v>225</v>
      </c>
      <c r="OB3" s="261" t="s">
        <v>226</v>
      </c>
      <c r="OC3" s="261" t="s">
        <v>227</v>
      </c>
      <c r="OD3" s="261" t="s">
        <v>228</v>
      </c>
      <c r="OE3" s="261" t="s">
        <v>229</v>
      </c>
      <c r="OF3" s="261" t="s">
        <v>230</v>
      </c>
      <c r="OG3" s="261" t="s">
        <v>231</v>
      </c>
      <c r="OH3" s="261" t="s">
        <v>232</v>
      </c>
      <c r="OI3" s="261" t="s">
        <v>233</v>
      </c>
      <c r="OJ3" s="261" t="s">
        <v>234</v>
      </c>
      <c r="OK3" s="261" t="s">
        <v>235</v>
      </c>
      <c r="OL3" s="261" t="s">
        <v>236</v>
      </c>
      <c r="OM3" s="261" t="s">
        <v>237</v>
      </c>
      <c r="ON3" s="261" t="s">
        <v>238</v>
      </c>
      <c r="OO3" s="261" t="s">
        <v>239</v>
      </c>
      <c r="OP3" s="261" t="s">
        <v>240</v>
      </c>
      <c r="OQ3" s="261" t="s">
        <v>241</v>
      </c>
      <c r="OR3" s="261" t="s">
        <v>242</v>
      </c>
      <c r="OS3" s="261" t="s">
        <v>243</v>
      </c>
      <c r="OT3" s="261" t="s">
        <v>244</v>
      </c>
      <c r="OU3" s="261" t="s">
        <v>245</v>
      </c>
      <c r="OV3" s="261" t="s">
        <v>246</v>
      </c>
      <c r="OW3" s="261" t="s">
        <v>247</v>
      </c>
      <c r="OX3" s="261" t="s">
        <v>248</v>
      </c>
      <c r="OY3" s="261" t="s">
        <v>249</v>
      </c>
      <c r="OZ3" s="261" t="s">
        <v>250</v>
      </c>
      <c r="PA3" s="261" t="s">
        <v>251</v>
      </c>
      <c r="PB3" s="261" t="s">
        <v>252</v>
      </c>
      <c r="PC3" s="261" t="s">
        <v>253</v>
      </c>
      <c r="PD3" s="261" t="s">
        <v>254</v>
      </c>
      <c r="PE3" s="261" t="s">
        <v>255</v>
      </c>
      <c r="PF3" s="261" t="s">
        <v>256</v>
      </c>
      <c r="PG3" s="261" t="s">
        <v>257</v>
      </c>
      <c r="PH3" s="261" t="s">
        <v>258</v>
      </c>
      <c r="PI3" s="261" t="s">
        <v>259</v>
      </c>
      <c r="PJ3" s="261" t="s">
        <v>260</v>
      </c>
      <c r="PK3" s="261" t="s">
        <v>261</v>
      </c>
      <c r="PL3" s="261" t="s">
        <v>262</v>
      </c>
      <c r="PM3" s="261" t="s">
        <v>263</v>
      </c>
      <c r="PN3" s="261" t="s">
        <v>264</v>
      </c>
      <c r="PO3" s="261" t="s">
        <v>265</v>
      </c>
      <c r="PP3" s="261" t="s">
        <v>266</v>
      </c>
      <c r="PQ3" s="261" t="s">
        <v>267</v>
      </c>
      <c r="PR3" s="261" t="s">
        <v>268</v>
      </c>
      <c r="PS3" s="261" t="s">
        <v>269</v>
      </c>
      <c r="PT3" s="261" t="s">
        <v>270</v>
      </c>
      <c r="PU3" s="261" t="s">
        <v>271</v>
      </c>
      <c r="PV3" s="261" t="s">
        <v>272</v>
      </c>
      <c r="PW3" s="261" t="s">
        <v>273</v>
      </c>
      <c r="PX3" s="261" t="s">
        <v>274</v>
      </c>
      <c r="PY3" s="261" t="s">
        <v>275</v>
      </c>
      <c r="PZ3" s="261" t="s">
        <v>276</v>
      </c>
      <c r="QA3" s="261" t="s">
        <v>277</v>
      </c>
      <c r="QB3" s="261" t="s">
        <v>278</v>
      </c>
      <c r="QC3" s="261" t="s">
        <v>279</v>
      </c>
      <c r="QD3" s="261" t="s">
        <v>280</v>
      </c>
      <c r="QE3" s="261" t="s">
        <v>281</v>
      </c>
      <c r="QF3" s="261" t="s">
        <v>282</v>
      </c>
      <c r="QG3" s="261" t="s">
        <v>283</v>
      </c>
      <c r="QH3" s="261" t="s">
        <v>284</v>
      </c>
      <c r="QI3" s="261" t="s">
        <v>285</v>
      </c>
      <c r="QJ3" s="261" t="s">
        <v>286</v>
      </c>
      <c r="QK3" s="261" t="s">
        <v>287</v>
      </c>
      <c r="QL3" s="261" t="s">
        <v>288</v>
      </c>
      <c r="QM3" s="261" t="s">
        <v>289</v>
      </c>
      <c r="QN3" s="261" t="s">
        <v>290</v>
      </c>
      <c r="QO3" s="261" t="s">
        <v>291</v>
      </c>
      <c r="QP3" s="261" t="s">
        <v>292</v>
      </c>
      <c r="QQ3" s="261" t="s">
        <v>293</v>
      </c>
      <c r="QR3" s="261" t="s">
        <v>294</v>
      </c>
      <c r="QS3" s="261" t="s">
        <v>295</v>
      </c>
      <c r="QT3" s="261" t="s">
        <v>296</v>
      </c>
      <c r="QU3" s="261" t="s">
        <v>297</v>
      </c>
      <c r="QV3" s="261" t="s">
        <v>298</v>
      </c>
      <c r="QW3" s="261" t="s">
        <v>299</v>
      </c>
      <c r="QX3" s="261" t="s">
        <v>300</v>
      </c>
      <c r="QY3" s="261" t="s">
        <v>301</v>
      </c>
      <c r="QZ3" s="261" t="s">
        <v>302</v>
      </c>
      <c r="RA3" s="261" t="s">
        <v>303</v>
      </c>
      <c r="RB3" s="261" t="s">
        <v>304</v>
      </c>
      <c r="RC3" s="261" t="s">
        <v>305</v>
      </c>
      <c r="RD3" s="261" t="s">
        <v>306</v>
      </c>
      <c r="RE3" s="261" t="s">
        <v>307</v>
      </c>
      <c r="RF3" s="261" t="s">
        <v>308</v>
      </c>
      <c r="RG3" s="261" t="s">
        <v>309</v>
      </c>
      <c r="RH3" s="261" t="s">
        <v>310</v>
      </c>
      <c r="RI3" s="264"/>
      <c r="RJ3" s="263" t="s">
        <v>196</v>
      </c>
      <c r="RK3" s="263" t="s">
        <v>197</v>
      </c>
      <c r="RL3" s="263" t="s">
        <v>198</v>
      </c>
      <c r="RM3" s="263" t="s">
        <v>199</v>
      </c>
      <c r="RN3" s="263" t="s">
        <v>200</v>
      </c>
      <c r="RO3" s="263" t="s">
        <v>201</v>
      </c>
      <c r="RP3" s="263" t="s">
        <v>202</v>
      </c>
      <c r="RQ3" s="263" t="s">
        <v>203</v>
      </c>
      <c r="RR3" s="263" t="s">
        <v>204</v>
      </c>
      <c r="RS3" s="263" t="s">
        <v>205</v>
      </c>
      <c r="RT3" s="263" t="s">
        <v>206</v>
      </c>
      <c r="RU3" s="263" t="s">
        <v>207</v>
      </c>
      <c r="RV3" s="263" t="s">
        <v>208</v>
      </c>
      <c r="RW3" s="263" t="s">
        <v>209</v>
      </c>
      <c r="RX3" s="263" t="s">
        <v>210</v>
      </c>
      <c r="RY3" s="263" t="s">
        <v>211</v>
      </c>
      <c r="RZ3" s="263" t="s">
        <v>212</v>
      </c>
      <c r="SA3" s="263" t="s">
        <v>213</v>
      </c>
      <c r="SB3" s="263" t="s">
        <v>214</v>
      </c>
      <c r="SC3" s="263" t="s">
        <v>215</v>
      </c>
      <c r="SD3" s="263" t="s">
        <v>216</v>
      </c>
      <c r="SE3" s="263" t="s">
        <v>217</v>
      </c>
      <c r="SF3" s="263" t="s">
        <v>218</v>
      </c>
      <c r="SG3" s="263" t="s">
        <v>219</v>
      </c>
      <c r="SH3" s="263" t="s">
        <v>220</v>
      </c>
      <c r="SI3" s="263" t="s">
        <v>221</v>
      </c>
      <c r="SJ3" s="261" t="s">
        <v>222</v>
      </c>
      <c r="SK3" s="261" t="s">
        <v>223</v>
      </c>
      <c r="SL3" s="261" t="s">
        <v>224</v>
      </c>
      <c r="SM3" s="261" t="s">
        <v>225</v>
      </c>
      <c r="SN3" s="261" t="s">
        <v>226</v>
      </c>
      <c r="SO3" s="261" t="s">
        <v>227</v>
      </c>
      <c r="SP3" s="261" t="s">
        <v>228</v>
      </c>
      <c r="SQ3" s="261" t="s">
        <v>229</v>
      </c>
      <c r="SR3" s="261" t="s">
        <v>230</v>
      </c>
      <c r="SS3" s="261" t="s">
        <v>231</v>
      </c>
      <c r="ST3" s="261" t="s">
        <v>232</v>
      </c>
      <c r="SU3" s="261" t="s">
        <v>233</v>
      </c>
      <c r="SV3" s="261" t="s">
        <v>234</v>
      </c>
      <c r="SW3" s="261" t="s">
        <v>235</v>
      </c>
      <c r="SX3" s="261" t="s">
        <v>236</v>
      </c>
      <c r="SY3" s="261" t="s">
        <v>237</v>
      </c>
      <c r="SZ3" s="261" t="s">
        <v>238</v>
      </c>
      <c r="TA3" s="261" t="s">
        <v>239</v>
      </c>
      <c r="TB3" s="261" t="s">
        <v>240</v>
      </c>
      <c r="TC3" s="261" t="s">
        <v>241</v>
      </c>
      <c r="TD3" s="261" t="s">
        <v>242</v>
      </c>
      <c r="TE3" s="261" t="s">
        <v>243</v>
      </c>
      <c r="TF3" s="261" t="s">
        <v>244</v>
      </c>
      <c r="TG3" s="261" t="s">
        <v>245</v>
      </c>
      <c r="TH3" s="261" t="s">
        <v>246</v>
      </c>
      <c r="TI3" s="261" t="s">
        <v>247</v>
      </c>
      <c r="TJ3" s="261" t="s">
        <v>248</v>
      </c>
      <c r="TK3" s="261" t="s">
        <v>249</v>
      </c>
      <c r="TL3" s="261" t="s">
        <v>250</v>
      </c>
      <c r="TM3" s="261" t="s">
        <v>251</v>
      </c>
      <c r="TN3" s="261" t="s">
        <v>252</v>
      </c>
      <c r="TO3" s="261" t="s">
        <v>253</v>
      </c>
      <c r="TP3" s="261" t="s">
        <v>254</v>
      </c>
      <c r="TQ3" s="261" t="s">
        <v>255</v>
      </c>
      <c r="TR3" s="261" t="s">
        <v>256</v>
      </c>
      <c r="TS3" s="261" t="s">
        <v>257</v>
      </c>
      <c r="TT3" s="261" t="s">
        <v>258</v>
      </c>
      <c r="TU3" s="261" t="s">
        <v>259</v>
      </c>
      <c r="TV3" s="261" t="s">
        <v>260</v>
      </c>
      <c r="TW3" s="261" t="s">
        <v>261</v>
      </c>
      <c r="TX3" s="261" t="s">
        <v>262</v>
      </c>
      <c r="TY3" s="261" t="s">
        <v>263</v>
      </c>
      <c r="TZ3" s="261" t="s">
        <v>264</v>
      </c>
      <c r="UA3" s="261" t="s">
        <v>265</v>
      </c>
      <c r="UB3" s="261" t="s">
        <v>266</v>
      </c>
      <c r="UC3" s="261" t="s">
        <v>267</v>
      </c>
      <c r="UD3" s="261" t="s">
        <v>268</v>
      </c>
      <c r="UE3" s="261" t="s">
        <v>269</v>
      </c>
      <c r="UF3" s="261" t="s">
        <v>270</v>
      </c>
      <c r="UG3" s="261" t="s">
        <v>271</v>
      </c>
      <c r="UH3" s="261" t="s">
        <v>272</v>
      </c>
      <c r="UI3" s="261" t="s">
        <v>273</v>
      </c>
      <c r="UJ3" s="261" t="s">
        <v>274</v>
      </c>
      <c r="UK3" s="261" t="s">
        <v>275</v>
      </c>
      <c r="UL3" s="261" t="s">
        <v>276</v>
      </c>
      <c r="UM3" s="261" t="s">
        <v>277</v>
      </c>
      <c r="UN3" s="261" t="s">
        <v>278</v>
      </c>
      <c r="UO3" s="261" t="s">
        <v>279</v>
      </c>
      <c r="UP3" s="261" t="s">
        <v>280</v>
      </c>
      <c r="UQ3" s="261" t="s">
        <v>281</v>
      </c>
      <c r="UR3" s="261" t="s">
        <v>282</v>
      </c>
      <c r="US3" s="261" t="s">
        <v>283</v>
      </c>
      <c r="UT3" s="261" t="s">
        <v>284</v>
      </c>
      <c r="UU3" s="261" t="s">
        <v>285</v>
      </c>
      <c r="UV3" s="261" t="s">
        <v>286</v>
      </c>
      <c r="UW3" s="261" t="s">
        <v>287</v>
      </c>
      <c r="UX3" s="261" t="s">
        <v>288</v>
      </c>
      <c r="UY3" s="261" t="s">
        <v>289</v>
      </c>
      <c r="UZ3" s="261" t="s">
        <v>290</v>
      </c>
      <c r="VA3" s="261" t="s">
        <v>291</v>
      </c>
      <c r="VB3" s="261" t="s">
        <v>292</v>
      </c>
      <c r="VC3" s="261" t="s">
        <v>293</v>
      </c>
      <c r="VD3" s="261" t="s">
        <v>294</v>
      </c>
      <c r="VE3" s="261" t="s">
        <v>295</v>
      </c>
      <c r="VF3" s="261" t="s">
        <v>296</v>
      </c>
      <c r="VG3" s="261" t="s">
        <v>297</v>
      </c>
      <c r="VH3" s="261" t="s">
        <v>298</v>
      </c>
      <c r="VI3" s="261" t="s">
        <v>299</v>
      </c>
      <c r="VJ3" s="261" t="s">
        <v>300</v>
      </c>
      <c r="VK3" s="261" t="s">
        <v>301</v>
      </c>
      <c r="VL3" s="261" t="s">
        <v>302</v>
      </c>
      <c r="VM3" s="261" t="s">
        <v>303</v>
      </c>
      <c r="VN3" s="261" t="s">
        <v>304</v>
      </c>
      <c r="VO3" s="261" t="s">
        <v>305</v>
      </c>
      <c r="VP3" s="261" t="s">
        <v>306</v>
      </c>
      <c r="VQ3" s="261" t="s">
        <v>307</v>
      </c>
      <c r="VR3" s="261" t="s">
        <v>308</v>
      </c>
      <c r="VS3" s="261" t="s">
        <v>309</v>
      </c>
      <c r="VT3" s="261" t="s">
        <v>310</v>
      </c>
      <c r="VU3" s="262"/>
    </row>
    <row r="4" spans="1:593" s="116" customFormat="1" x14ac:dyDescent="0.2">
      <c r="A4" s="269"/>
      <c r="B4" s="269"/>
      <c r="C4" s="269"/>
      <c r="D4" s="269"/>
      <c r="E4" s="269"/>
      <c r="F4" s="269"/>
      <c r="G4" s="269"/>
      <c r="H4" s="269"/>
      <c r="I4" s="269"/>
      <c r="J4" s="269"/>
      <c r="K4" s="269"/>
      <c r="L4" s="269"/>
      <c r="M4" s="269"/>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c r="DM4" s="261"/>
      <c r="DN4" s="261"/>
      <c r="DO4" s="261"/>
      <c r="DP4" s="261"/>
      <c r="DQ4" s="261"/>
      <c r="DR4" s="261"/>
      <c r="DS4" s="261"/>
      <c r="DT4" s="261"/>
      <c r="DU4" s="261"/>
      <c r="DV4" s="261"/>
      <c r="DW4" s="261"/>
      <c r="DX4" s="261"/>
      <c r="DY4" s="268"/>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1"/>
      <c r="FA4" s="261"/>
      <c r="FB4" s="261"/>
      <c r="FC4" s="261"/>
      <c r="FD4" s="261"/>
      <c r="FE4" s="261"/>
      <c r="FF4" s="261"/>
      <c r="FG4" s="266"/>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4"/>
      <c r="IL4" s="263"/>
      <c r="IM4" s="263"/>
      <c r="IN4" s="263"/>
      <c r="IO4" s="263"/>
      <c r="IP4" s="263"/>
      <c r="IQ4" s="263"/>
      <c r="IR4" s="263"/>
      <c r="IS4" s="263"/>
      <c r="IT4" s="263"/>
      <c r="IU4" s="263"/>
      <c r="IV4" s="263"/>
      <c r="IW4" s="263"/>
      <c r="IX4" s="263"/>
      <c r="IY4" s="263"/>
      <c r="IZ4" s="263"/>
      <c r="JA4" s="263"/>
      <c r="JB4" s="263"/>
      <c r="JC4" s="263"/>
      <c r="JD4" s="263"/>
      <c r="JE4" s="263"/>
      <c r="JF4" s="263"/>
      <c r="JG4" s="263"/>
      <c r="JH4" s="263"/>
      <c r="JI4" s="263"/>
      <c r="JJ4" s="263"/>
      <c r="JK4" s="263"/>
      <c r="JL4" s="261"/>
      <c r="JM4" s="261"/>
      <c r="JN4" s="261"/>
      <c r="JO4" s="261"/>
      <c r="JP4" s="261"/>
      <c r="JQ4" s="261"/>
      <c r="JR4" s="261"/>
      <c r="JS4" s="261"/>
      <c r="JT4" s="261"/>
      <c r="JU4" s="261"/>
      <c r="JV4" s="261"/>
      <c r="JW4" s="261"/>
      <c r="JX4" s="261"/>
      <c r="JY4" s="261"/>
      <c r="JZ4" s="261"/>
      <c r="KA4" s="261"/>
      <c r="KB4" s="261"/>
      <c r="KC4" s="261"/>
      <c r="KD4" s="261"/>
      <c r="KE4" s="261"/>
      <c r="KF4" s="261"/>
      <c r="KG4" s="261"/>
      <c r="KH4" s="261"/>
      <c r="KI4" s="261"/>
      <c r="KJ4" s="261"/>
      <c r="KK4" s="261"/>
      <c r="KL4" s="261"/>
      <c r="KM4" s="261"/>
      <c r="KN4" s="261"/>
      <c r="KO4" s="261"/>
      <c r="KP4" s="261"/>
      <c r="KQ4" s="261"/>
      <c r="KR4" s="261"/>
      <c r="KS4" s="261"/>
      <c r="KT4" s="261"/>
      <c r="KU4" s="261"/>
      <c r="KV4" s="261"/>
      <c r="KW4" s="261"/>
      <c r="KX4" s="261"/>
      <c r="KY4" s="261"/>
      <c r="KZ4" s="261"/>
      <c r="LA4" s="261"/>
      <c r="LB4" s="261"/>
      <c r="LC4" s="261"/>
      <c r="LD4" s="261"/>
      <c r="LE4" s="261"/>
      <c r="LF4" s="261"/>
      <c r="LG4" s="261"/>
      <c r="LH4" s="261"/>
      <c r="LI4" s="261"/>
      <c r="LJ4" s="261"/>
      <c r="LK4" s="261"/>
      <c r="LL4" s="261"/>
      <c r="LM4" s="261"/>
      <c r="LN4" s="261"/>
      <c r="LO4" s="261"/>
      <c r="LP4" s="261"/>
      <c r="LQ4" s="261"/>
      <c r="LR4" s="261"/>
      <c r="LS4" s="261"/>
      <c r="LT4" s="261"/>
      <c r="LU4" s="261"/>
      <c r="LV4" s="261"/>
      <c r="LW4" s="261"/>
      <c r="LX4" s="261"/>
      <c r="LY4" s="261"/>
      <c r="LZ4" s="261"/>
      <c r="MA4" s="261"/>
      <c r="MB4" s="261"/>
      <c r="MC4" s="261"/>
      <c r="MD4" s="261"/>
      <c r="ME4" s="261"/>
      <c r="MF4" s="261"/>
      <c r="MG4" s="261"/>
      <c r="MH4" s="261"/>
      <c r="MI4" s="261"/>
      <c r="MJ4" s="261"/>
      <c r="MK4" s="261"/>
      <c r="ML4" s="261"/>
      <c r="MM4" s="261"/>
      <c r="MN4" s="261"/>
      <c r="MO4" s="261"/>
      <c r="MP4" s="261"/>
      <c r="MQ4" s="261"/>
      <c r="MR4" s="261"/>
      <c r="MS4" s="261"/>
      <c r="MT4" s="261"/>
      <c r="MU4" s="261"/>
      <c r="MV4" s="261"/>
      <c r="MW4" s="264"/>
      <c r="MX4" s="263"/>
      <c r="MY4" s="263"/>
      <c r="MZ4" s="263"/>
      <c r="NA4" s="263"/>
      <c r="NB4" s="263"/>
      <c r="NC4" s="263"/>
      <c r="ND4" s="263"/>
      <c r="NE4" s="263"/>
      <c r="NF4" s="263"/>
      <c r="NG4" s="263"/>
      <c r="NH4" s="263"/>
      <c r="NI4" s="263"/>
      <c r="NJ4" s="263"/>
      <c r="NK4" s="263"/>
      <c r="NL4" s="263"/>
      <c r="NM4" s="263"/>
      <c r="NN4" s="263"/>
      <c r="NO4" s="263"/>
      <c r="NP4" s="263"/>
      <c r="NQ4" s="263"/>
      <c r="NR4" s="263"/>
      <c r="NS4" s="263"/>
      <c r="NT4" s="263"/>
      <c r="NU4" s="263"/>
      <c r="NV4" s="263"/>
      <c r="NW4" s="263"/>
      <c r="NX4" s="261"/>
      <c r="NY4" s="261"/>
      <c r="NZ4" s="261"/>
      <c r="OA4" s="261"/>
      <c r="OB4" s="261"/>
      <c r="OC4" s="261"/>
      <c r="OD4" s="261"/>
      <c r="OE4" s="261"/>
      <c r="OF4" s="261"/>
      <c r="OG4" s="261"/>
      <c r="OH4" s="261"/>
      <c r="OI4" s="261"/>
      <c r="OJ4" s="261"/>
      <c r="OK4" s="261"/>
      <c r="OL4" s="261"/>
      <c r="OM4" s="261"/>
      <c r="ON4" s="261"/>
      <c r="OO4" s="261"/>
      <c r="OP4" s="261"/>
      <c r="OQ4" s="261"/>
      <c r="OR4" s="261"/>
      <c r="OS4" s="261"/>
      <c r="OT4" s="261"/>
      <c r="OU4" s="261"/>
      <c r="OV4" s="261"/>
      <c r="OW4" s="261"/>
      <c r="OX4" s="261"/>
      <c r="OY4" s="261"/>
      <c r="OZ4" s="261"/>
      <c r="PA4" s="261"/>
      <c r="PB4" s="261"/>
      <c r="PC4" s="261"/>
      <c r="PD4" s="261"/>
      <c r="PE4" s="261"/>
      <c r="PF4" s="261"/>
      <c r="PG4" s="261"/>
      <c r="PH4" s="261"/>
      <c r="PI4" s="261"/>
      <c r="PJ4" s="261"/>
      <c r="PK4" s="261"/>
      <c r="PL4" s="261"/>
      <c r="PM4" s="261"/>
      <c r="PN4" s="261"/>
      <c r="PO4" s="261"/>
      <c r="PP4" s="261"/>
      <c r="PQ4" s="261"/>
      <c r="PR4" s="261"/>
      <c r="PS4" s="261"/>
      <c r="PT4" s="261"/>
      <c r="PU4" s="261"/>
      <c r="PV4" s="261"/>
      <c r="PW4" s="261"/>
      <c r="PX4" s="261"/>
      <c r="PY4" s="261"/>
      <c r="PZ4" s="261"/>
      <c r="QA4" s="261"/>
      <c r="QB4" s="261"/>
      <c r="QC4" s="261"/>
      <c r="QD4" s="261"/>
      <c r="QE4" s="261"/>
      <c r="QF4" s="261"/>
      <c r="QG4" s="261"/>
      <c r="QH4" s="261"/>
      <c r="QI4" s="261"/>
      <c r="QJ4" s="261"/>
      <c r="QK4" s="261"/>
      <c r="QL4" s="261"/>
      <c r="QM4" s="261"/>
      <c r="QN4" s="261"/>
      <c r="QO4" s="261"/>
      <c r="QP4" s="261"/>
      <c r="QQ4" s="261"/>
      <c r="QR4" s="261"/>
      <c r="QS4" s="261"/>
      <c r="QT4" s="261"/>
      <c r="QU4" s="261"/>
      <c r="QV4" s="261"/>
      <c r="QW4" s="261"/>
      <c r="QX4" s="261"/>
      <c r="QY4" s="261"/>
      <c r="QZ4" s="261"/>
      <c r="RA4" s="261"/>
      <c r="RB4" s="261"/>
      <c r="RC4" s="261"/>
      <c r="RD4" s="261"/>
      <c r="RE4" s="261"/>
      <c r="RF4" s="261"/>
      <c r="RG4" s="261"/>
      <c r="RH4" s="261"/>
      <c r="RI4" s="264"/>
      <c r="RJ4" s="263"/>
      <c r="RK4" s="263"/>
      <c r="RL4" s="263"/>
      <c r="RM4" s="263"/>
      <c r="RN4" s="263"/>
      <c r="RO4" s="263"/>
      <c r="RP4" s="263"/>
      <c r="RQ4" s="263"/>
      <c r="RR4" s="263"/>
      <c r="RS4" s="263"/>
      <c r="RT4" s="263"/>
      <c r="RU4" s="263"/>
      <c r="RV4" s="263"/>
      <c r="RW4" s="263"/>
      <c r="RX4" s="263"/>
      <c r="RY4" s="263"/>
      <c r="RZ4" s="263"/>
      <c r="SA4" s="263"/>
      <c r="SB4" s="263"/>
      <c r="SC4" s="263"/>
      <c r="SD4" s="263"/>
      <c r="SE4" s="263"/>
      <c r="SF4" s="263"/>
      <c r="SG4" s="263"/>
      <c r="SH4" s="263"/>
      <c r="SI4" s="263"/>
      <c r="SJ4" s="261"/>
      <c r="SK4" s="261"/>
      <c r="SL4" s="261"/>
      <c r="SM4" s="261"/>
      <c r="SN4" s="261"/>
      <c r="SO4" s="261"/>
      <c r="SP4" s="261"/>
      <c r="SQ4" s="261"/>
      <c r="SR4" s="261"/>
      <c r="SS4" s="261"/>
      <c r="ST4" s="261"/>
      <c r="SU4" s="261"/>
      <c r="SV4" s="261"/>
      <c r="SW4" s="261"/>
      <c r="SX4" s="261"/>
      <c r="SY4" s="261"/>
      <c r="SZ4" s="261"/>
      <c r="TA4" s="261"/>
      <c r="TB4" s="261"/>
      <c r="TC4" s="261"/>
      <c r="TD4" s="261"/>
      <c r="TE4" s="261"/>
      <c r="TF4" s="261"/>
      <c r="TG4" s="261"/>
      <c r="TH4" s="261"/>
      <c r="TI4" s="261"/>
      <c r="TJ4" s="261"/>
      <c r="TK4" s="261"/>
      <c r="TL4" s="261"/>
      <c r="TM4" s="261"/>
      <c r="TN4" s="261"/>
      <c r="TO4" s="261"/>
      <c r="TP4" s="261"/>
      <c r="TQ4" s="261"/>
      <c r="TR4" s="261"/>
      <c r="TS4" s="261"/>
      <c r="TT4" s="261"/>
      <c r="TU4" s="261"/>
      <c r="TV4" s="261"/>
      <c r="TW4" s="261"/>
      <c r="TX4" s="261"/>
      <c r="TY4" s="261"/>
      <c r="TZ4" s="261"/>
      <c r="UA4" s="261"/>
      <c r="UB4" s="261"/>
      <c r="UC4" s="261"/>
      <c r="UD4" s="261"/>
      <c r="UE4" s="261"/>
      <c r="UF4" s="261"/>
      <c r="UG4" s="261"/>
      <c r="UH4" s="261"/>
      <c r="UI4" s="261"/>
      <c r="UJ4" s="261"/>
      <c r="UK4" s="261"/>
      <c r="UL4" s="261"/>
      <c r="UM4" s="261"/>
      <c r="UN4" s="261"/>
      <c r="UO4" s="261"/>
      <c r="UP4" s="261"/>
      <c r="UQ4" s="261"/>
      <c r="UR4" s="261"/>
      <c r="US4" s="261"/>
      <c r="UT4" s="261"/>
      <c r="UU4" s="261"/>
      <c r="UV4" s="261"/>
      <c r="UW4" s="261"/>
      <c r="UX4" s="261"/>
      <c r="UY4" s="261"/>
      <c r="UZ4" s="261"/>
      <c r="VA4" s="261"/>
      <c r="VB4" s="261"/>
      <c r="VC4" s="261"/>
      <c r="VD4" s="261"/>
      <c r="VE4" s="261"/>
      <c r="VF4" s="261"/>
      <c r="VG4" s="261"/>
      <c r="VH4" s="261"/>
      <c r="VI4" s="261"/>
      <c r="VJ4" s="261"/>
      <c r="VK4" s="261"/>
      <c r="VL4" s="261"/>
      <c r="VM4" s="261"/>
      <c r="VN4" s="261"/>
      <c r="VO4" s="261"/>
      <c r="VP4" s="261"/>
      <c r="VQ4" s="261"/>
      <c r="VR4" s="261"/>
      <c r="VS4" s="261"/>
      <c r="VT4" s="261"/>
      <c r="VU4" s="262"/>
    </row>
    <row r="5" spans="1:593" s="116" customFormat="1" x14ac:dyDescent="0.2">
      <c r="A5" s="269"/>
      <c r="B5" s="269"/>
      <c r="C5" s="269"/>
      <c r="D5" s="269"/>
      <c r="E5" s="269"/>
      <c r="F5" s="269"/>
      <c r="G5" s="269"/>
      <c r="H5" s="269"/>
      <c r="I5" s="269"/>
      <c r="J5" s="269"/>
      <c r="K5" s="269"/>
      <c r="L5" s="269"/>
      <c r="M5" s="269"/>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c r="CY5" s="261"/>
      <c r="CZ5" s="261"/>
      <c r="DA5" s="261"/>
      <c r="DB5" s="261"/>
      <c r="DC5" s="261"/>
      <c r="DD5" s="261"/>
      <c r="DE5" s="261"/>
      <c r="DF5" s="261"/>
      <c r="DG5" s="261"/>
      <c r="DH5" s="261"/>
      <c r="DI5" s="261"/>
      <c r="DJ5" s="261"/>
      <c r="DK5" s="261"/>
      <c r="DL5" s="261"/>
      <c r="DM5" s="261"/>
      <c r="DN5" s="261"/>
      <c r="DO5" s="261"/>
      <c r="DP5" s="261"/>
      <c r="DQ5" s="261"/>
      <c r="DR5" s="261"/>
      <c r="DS5" s="261"/>
      <c r="DT5" s="261"/>
      <c r="DU5" s="261"/>
      <c r="DV5" s="261"/>
      <c r="DW5" s="261"/>
      <c r="DX5" s="261"/>
      <c r="DY5" s="268"/>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1"/>
      <c r="FA5" s="261"/>
      <c r="FB5" s="261"/>
      <c r="FC5" s="261"/>
      <c r="FD5" s="261"/>
      <c r="FE5" s="261"/>
      <c r="FF5" s="261"/>
      <c r="FG5" s="266"/>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4"/>
      <c r="IL5" s="263"/>
      <c r="IM5" s="263"/>
      <c r="IN5" s="263"/>
      <c r="IO5" s="263"/>
      <c r="IP5" s="263"/>
      <c r="IQ5" s="263"/>
      <c r="IR5" s="263"/>
      <c r="IS5" s="263"/>
      <c r="IT5" s="263"/>
      <c r="IU5" s="263"/>
      <c r="IV5" s="263"/>
      <c r="IW5" s="263"/>
      <c r="IX5" s="263"/>
      <c r="IY5" s="263"/>
      <c r="IZ5" s="263"/>
      <c r="JA5" s="263"/>
      <c r="JB5" s="263"/>
      <c r="JC5" s="263"/>
      <c r="JD5" s="263"/>
      <c r="JE5" s="263"/>
      <c r="JF5" s="263"/>
      <c r="JG5" s="263"/>
      <c r="JH5" s="263"/>
      <c r="JI5" s="263"/>
      <c r="JJ5" s="263"/>
      <c r="JK5" s="263"/>
      <c r="JL5" s="261"/>
      <c r="JM5" s="261"/>
      <c r="JN5" s="261"/>
      <c r="JO5" s="261"/>
      <c r="JP5" s="261"/>
      <c r="JQ5" s="261"/>
      <c r="JR5" s="261"/>
      <c r="JS5" s="261"/>
      <c r="JT5" s="261"/>
      <c r="JU5" s="261"/>
      <c r="JV5" s="261"/>
      <c r="JW5" s="261"/>
      <c r="JX5" s="261"/>
      <c r="JY5" s="261"/>
      <c r="JZ5" s="261"/>
      <c r="KA5" s="261"/>
      <c r="KB5" s="261"/>
      <c r="KC5" s="261"/>
      <c r="KD5" s="261"/>
      <c r="KE5" s="261"/>
      <c r="KF5" s="261"/>
      <c r="KG5" s="261"/>
      <c r="KH5" s="261"/>
      <c r="KI5" s="261"/>
      <c r="KJ5" s="261"/>
      <c r="KK5" s="261"/>
      <c r="KL5" s="261"/>
      <c r="KM5" s="261"/>
      <c r="KN5" s="261"/>
      <c r="KO5" s="261"/>
      <c r="KP5" s="261"/>
      <c r="KQ5" s="261"/>
      <c r="KR5" s="261"/>
      <c r="KS5" s="261"/>
      <c r="KT5" s="261"/>
      <c r="KU5" s="261"/>
      <c r="KV5" s="261"/>
      <c r="KW5" s="261"/>
      <c r="KX5" s="261"/>
      <c r="KY5" s="261"/>
      <c r="KZ5" s="261"/>
      <c r="LA5" s="261"/>
      <c r="LB5" s="261"/>
      <c r="LC5" s="261"/>
      <c r="LD5" s="261"/>
      <c r="LE5" s="261"/>
      <c r="LF5" s="261"/>
      <c r="LG5" s="261"/>
      <c r="LH5" s="261"/>
      <c r="LI5" s="261"/>
      <c r="LJ5" s="261"/>
      <c r="LK5" s="261"/>
      <c r="LL5" s="261"/>
      <c r="LM5" s="261"/>
      <c r="LN5" s="261"/>
      <c r="LO5" s="261"/>
      <c r="LP5" s="261"/>
      <c r="LQ5" s="261"/>
      <c r="LR5" s="261"/>
      <c r="LS5" s="261"/>
      <c r="LT5" s="261"/>
      <c r="LU5" s="261"/>
      <c r="LV5" s="261"/>
      <c r="LW5" s="261"/>
      <c r="LX5" s="261"/>
      <c r="LY5" s="261"/>
      <c r="LZ5" s="261"/>
      <c r="MA5" s="261"/>
      <c r="MB5" s="261"/>
      <c r="MC5" s="261"/>
      <c r="MD5" s="261"/>
      <c r="ME5" s="261"/>
      <c r="MF5" s="261"/>
      <c r="MG5" s="261"/>
      <c r="MH5" s="261"/>
      <c r="MI5" s="261"/>
      <c r="MJ5" s="261"/>
      <c r="MK5" s="261"/>
      <c r="ML5" s="261"/>
      <c r="MM5" s="261"/>
      <c r="MN5" s="261"/>
      <c r="MO5" s="261"/>
      <c r="MP5" s="261"/>
      <c r="MQ5" s="261"/>
      <c r="MR5" s="261"/>
      <c r="MS5" s="261"/>
      <c r="MT5" s="261"/>
      <c r="MU5" s="261"/>
      <c r="MV5" s="261"/>
      <c r="MW5" s="264"/>
      <c r="MX5" s="263"/>
      <c r="MY5" s="263"/>
      <c r="MZ5" s="263"/>
      <c r="NA5" s="263"/>
      <c r="NB5" s="263"/>
      <c r="NC5" s="263"/>
      <c r="ND5" s="263"/>
      <c r="NE5" s="263"/>
      <c r="NF5" s="263"/>
      <c r="NG5" s="263"/>
      <c r="NH5" s="263"/>
      <c r="NI5" s="263"/>
      <c r="NJ5" s="263"/>
      <c r="NK5" s="263"/>
      <c r="NL5" s="263"/>
      <c r="NM5" s="263"/>
      <c r="NN5" s="263"/>
      <c r="NO5" s="263"/>
      <c r="NP5" s="263"/>
      <c r="NQ5" s="263"/>
      <c r="NR5" s="263"/>
      <c r="NS5" s="263"/>
      <c r="NT5" s="263"/>
      <c r="NU5" s="263"/>
      <c r="NV5" s="263"/>
      <c r="NW5" s="263"/>
      <c r="NX5" s="261"/>
      <c r="NY5" s="261"/>
      <c r="NZ5" s="261"/>
      <c r="OA5" s="261"/>
      <c r="OB5" s="261"/>
      <c r="OC5" s="261"/>
      <c r="OD5" s="261"/>
      <c r="OE5" s="261"/>
      <c r="OF5" s="261"/>
      <c r="OG5" s="261"/>
      <c r="OH5" s="261"/>
      <c r="OI5" s="261"/>
      <c r="OJ5" s="261"/>
      <c r="OK5" s="261"/>
      <c r="OL5" s="261"/>
      <c r="OM5" s="261"/>
      <c r="ON5" s="261"/>
      <c r="OO5" s="261"/>
      <c r="OP5" s="261"/>
      <c r="OQ5" s="261"/>
      <c r="OR5" s="261"/>
      <c r="OS5" s="261"/>
      <c r="OT5" s="261"/>
      <c r="OU5" s="261"/>
      <c r="OV5" s="261"/>
      <c r="OW5" s="261"/>
      <c r="OX5" s="261"/>
      <c r="OY5" s="261"/>
      <c r="OZ5" s="261"/>
      <c r="PA5" s="261"/>
      <c r="PB5" s="261"/>
      <c r="PC5" s="261"/>
      <c r="PD5" s="261"/>
      <c r="PE5" s="261"/>
      <c r="PF5" s="261"/>
      <c r="PG5" s="261"/>
      <c r="PH5" s="261"/>
      <c r="PI5" s="261"/>
      <c r="PJ5" s="261"/>
      <c r="PK5" s="261"/>
      <c r="PL5" s="261"/>
      <c r="PM5" s="261"/>
      <c r="PN5" s="261"/>
      <c r="PO5" s="261"/>
      <c r="PP5" s="261"/>
      <c r="PQ5" s="261"/>
      <c r="PR5" s="261"/>
      <c r="PS5" s="261"/>
      <c r="PT5" s="261"/>
      <c r="PU5" s="261"/>
      <c r="PV5" s="261"/>
      <c r="PW5" s="261"/>
      <c r="PX5" s="261"/>
      <c r="PY5" s="261"/>
      <c r="PZ5" s="261"/>
      <c r="QA5" s="261"/>
      <c r="QB5" s="261"/>
      <c r="QC5" s="261"/>
      <c r="QD5" s="261"/>
      <c r="QE5" s="261"/>
      <c r="QF5" s="261"/>
      <c r="QG5" s="261"/>
      <c r="QH5" s="261"/>
      <c r="QI5" s="261"/>
      <c r="QJ5" s="261"/>
      <c r="QK5" s="261"/>
      <c r="QL5" s="261"/>
      <c r="QM5" s="261"/>
      <c r="QN5" s="261"/>
      <c r="QO5" s="261"/>
      <c r="QP5" s="261"/>
      <c r="QQ5" s="261"/>
      <c r="QR5" s="261"/>
      <c r="QS5" s="261"/>
      <c r="QT5" s="261"/>
      <c r="QU5" s="261"/>
      <c r="QV5" s="261"/>
      <c r="QW5" s="261"/>
      <c r="QX5" s="261"/>
      <c r="QY5" s="261"/>
      <c r="QZ5" s="261"/>
      <c r="RA5" s="261"/>
      <c r="RB5" s="261"/>
      <c r="RC5" s="261"/>
      <c r="RD5" s="261"/>
      <c r="RE5" s="261"/>
      <c r="RF5" s="261"/>
      <c r="RG5" s="261"/>
      <c r="RH5" s="261"/>
      <c r="RI5" s="264"/>
      <c r="RJ5" s="263"/>
      <c r="RK5" s="263"/>
      <c r="RL5" s="263"/>
      <c r="RM5" s="263"/>
      <c r="RN5" s="263"/>
      <c r="RO5" s="263"/>
      <c r="RP5" s="263"/>
      <c r="RQ5" s="263"/>
      <c r="RR5" s="263"/>
      <c r="RS5" s="263"/>
      <c r="RT5" s="263"/>
      <c r="RU5" s="263"/>
      <c r="RV5" s="263"/>
      <c r="RW5" s="263"/>
      <c r="RX5" s="263"/>
      <c r="RY5" s="263"/>
      <c r="RZ5" s="263"/>
      <c r="SA5" s="263"/>
      <c r="SB5" s="263"/>
      <c r="SC5" s="263"/>
      <c r="SD5" s="263"/>
      <c r="SE5" s="263"/>
      <c r="SF5" s="263"/>
      <c r="SG5" s="263"/>
      <c r="SH5" s="263"/>
      <c r="SI5" s="263"/>
      <c r="SJ5" s="261"/>
      <c r="SK5" s="261"/>
      <c r="SL5" s="261"/>
      <c r="SM5" s="261"/>
      <c r="SN5" s="261"/>
      <c r="SO5" s="261"/>
      <c r="SP5" s="261"/>
      <c r="SQ5" s="261"/>
      <c r="SR5" s="261"/>
      <c r="SS5" s="261"/>
      <c r="ST5" s="261"/>
      <c r="SU5" s="261"/>
      <c r="SV5" s="261"/>
      <c r="SW5" s="261"/>
      <c r="SX5" s="261"/>
      <c r="SY5" s="261"/>
      <c r="SZ5" s="261"/>
      <c r="TA5" s="261"/>
      <c r="TB5" s="261"/>
      <c r="TC5" s="261"/>
      <c r="TD5" s="261"/>
      <c r="TE5" s="261"/>
      <c r="TF5" s="261"/>
      <c r="TG5" s="261"/>
      <c r="TH5" s="261"/>
      <c r="TI5" s="261"/>
      <c r="TJ5" s="261"/>
      <c r="TK5" s="261"/>
      <c r="TL5" s="261"/>
      <c r="TM5" s="261"/>
      <c r="TN5" s="261"/>
      <c r="TO5" s="261"/>
      <c r="TP5" s="261"/>
      <c r="TQ5" s="261"/>
      <c r="TR5" s="261"/>
      <c r="TS5" s="261"/>
      <c r="TT5" s="261"/>
      <c r="TU5" s="261"/>
      <c r="TV5" s="261"/>
      <c r="TW5" s="261"/>
      <c r="TX5" s="261"/>
      <c r="TY5" s="261"/>
      <c r="TZ5" s="261"/>
      <c r="UA5" s="261"/>
      <c r="UB5" s="261"/>
      <c r="UC5" s="261"/>
      <c r="UD5" s="261"/>
      <c r="UE5" s="261"/>
      <c r="UF5" s="261"/>
      <c r="UG5" s="261"/>
      <c r="UH5" s="261"/>
      <c r="UI5" s="261"/>
      <c r="UJ5" s="261"/>
      <c r="UK5" s="261"/>
      <c r="UL5" s="261"/>
      <c r="UM5" s="261"/>
      <c r="UN5" s="261"/>
      <c r="UO5" s="261"/>
      <c r="UP5" s="261"/>
      <c r="UQ5" s="261"/>
      <c r="UR5" s="261"/>
      <c r="US5" s="261"/>
      <c r="UT5" s="261"/>
      <c r="UU5" s="261"/>
      <c r="UV5" s="261"/>
      <c r="UW5" s="261"/>
      <c r="UX5" s="261"/>
      <c r="UY5" s="261"/>
      <c r="UZ5" s="261"/>
      <c r="VA5" s="261"/>
      <c r="VB5" s="261"/>
      <c r="VC5" s="261"/>
      <c r="VD5" s="261"/>
      <c r="VE5" s="261"/>
      <c r="VF5" s="261"/>
      <c r="VG5" s="261"/>
      <c r="VH5" s="261"/>
      <c r="VI5" s="261"/>
      <c r="VJ5" s="261"/>
      <c r="VK5" s="261"/>
      <c r="VL5" s="261"/>
      <c r="VM5" s="261"/>
      <c r="VN5" s="261"/>
      <c r="VO5" s="261"/>
      <c r="VP5" s="261"/>
      <c r="VQ5" s="261"/>
      <c r="VR5" s="261"/>
      <c r="VS5" s="261"/>
      <c r="VT5" s="261"/>
      <c r="VU5" s="262"/>
    </row>
    <row r="6" spans="1:593" s="116" customFormat="1" x14ac:dyDescent="0.2">
      <c r="A6" s="269"/>
      <c r="B6" s="269"/>
      <c r="C6" s="269"/>
      <c r="D6" s="269"/>
      <c r="E6" s="269"/>
      <c r="F6" s="269"/>
      <c r="G6" s="269"/>
      <c r="H6" s="269"/>
      <c r="I6" s="269"/>
      <c r="J6" s="269"/>
      <c r="K6" s="269"/>
      <c r="L6" s="269"/>
      <c r="M6" s="269"/>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c r="CY6" s="261"/>
      <c r="CZ6" s="261"/>
      <c r="DA6" s="261"/>
      <c r="DB6" s="261"/>
      <c r="DC6" s="261"/>
      <c r="DD6" s="261"/>
      <c r="DE6" s="261"/>
      <c r="DF6" s="261"/>
      <c r="DG6" s="261"/>
      <c r="DH6" s="261"/>
      <c r="DI6" s="261"/>
      <c r="DJ6" s="261"/>
      <c r="DK6" s="261"/>
      <c r="DL6" s="261"/>
      <c r="DM6" s="261"/>
      <c r="DN6" s="261"/>
      <c r="DO6" s="261"/>
      <c r="DP6" s="261"/>
      <c r="DQ6" s="261"/>
      <c r="DR6" s="261"/>
      <c r="DS6" s="261"/>
      <c r="DT6" s="261"/>
      <c r="DU6" s="261"/>
      <c r="DV6" s="261"/>
      <c r="DW6" s="261"/>
      <c r="DX6" s="261"/>
      <c r="DY6" s="268"/>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1"/>
      <c r="FA6" s="261"/>
      <c r="FB6" s="261"/>
      <c r="FC6" s="261"/>
      <c r="FD6" s="261"/>
      <c r="FE6" s="261"/>
      <c r="FF6" s="261"/>
      <c r="FG6" s="266"/>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4"/>
      <c r="IL6" s="263"/>
      <c r="IM6" s="263"/>
      <c r="IN6" s="263"/>
      <c r="IO6" s="263"/>
      <c r="IP6" s="263"/>
      <c r="IQ6" s="263"/>
      <c r="IR6" s="263"/>
      <c r="IS6" s="263"/>
      <c r="IT6" s="263"/>
      <c r="IU6" s="263"/>
      <c r="IV6" s="263"/>
      <c r="IW6" s="263"/>
      <c r="IX6" s="263"/>
      <c r="IY6" s="263"/>
      <c r="IZ6" s="263"/>
      <c r="JA6" s="263"/>
      <c r="JB6" s="263"/>
      <c r="JC6" s="263"/>
      <c r="JD6" s="263"/>
      <c r="JE6" s="263"/>
      <c r="JF6" s="263"/>
      <c r="JG6" s="263"/>
      <c r="JH6" s="263"/>
      <c r="JI6" s="263"/>
      <c r="JJ6" s="263"/>
      <c r="JK6" s="263"/>
      <c r="JL6" s="261"/>
      <c r="JM6" s="261"/>
      <c r="JN6" s="261"/>
      <c r="JO6" s="261"/>
      <c r="JP6" s="261"/>
      <c r="JQ6" s="261"/>
      <c r="JR6" s="261"/>
      <c r="JS6" s="261"/>
      <c r="JT6" s="261"/>
      <c r="JU6" s="261"/>
      <c r="JV6" s="261"/>
      <c r="JW6" s="261"/>
      <c r="JX6" s="261"/>
      <c r="JY6" s="261"/>
      <c r="JZ6" s="261"/>
      <c r="KA6" s="261"/>
      <c r="KB6" s="261"/>
      <c r="KC6" s="261"/>
      <c r="KD6" s="261"/>
      <c r="KE6" s="261"/>
      <c r="KF6" s="261"/>
      <c r="KG6" s="261"/>
      <c r="KH6" s="261"/>
      <c r="KI6" s="261"/>
      <c r="KJ6" s="261"/>
      <c r="KK6" s="261"/>
      <c r="KL6" s="261"/>
      <c r="KM6" s="261"/>
      <c r="KN6" s="261"/>
      <c r="KO6" s="261"/>
      <c r="KP6" s="261"/>
      <c r="KQ6" s="261"/>
      <c r="KR6" s="261"/>
      <c r="KS6" s="261"/>
      <c r="KT6" s="261"/>
      <c r="KU6" s="261"/>
      <c r="KV6" s="261"/>
      <c r="KW6" s="261"/>
      <c r="KX6" s="261"/>
      <c r="KY6" s="261"/>
      <c r="KZ6" s="261"/>
      <c r="LA6" s="261"/>
      <c r="LB6" s="261"/>
      <c r="LC6" s="261"/>
      <c r="LD6" s="261"/>
      <c r="LE6" s="261"/>
      <c r="LF6" s="261"/>
      <c r="LG6" s="261"/>
      <c r="LH6" s="261"/>
      <c r="LI6" s="261"/>
      <c r="LJ6" s="261"/>
      <c r="LK6" s="261"/>
      <c r="LL6" s="261"/>
      <c r="LM6" s="261"/>
      <c r="LN6" s="261"/>
      <c r="LO6" s="261"/>
      <c r="LP6" s="261"/>
      <c r="LQ6" s="261"/>
      <c r="LR6" s="261"/>
      <c r="LS6" s="261"/>
      <c r="LT6" s="261"/>
      <c r="LU6" s="261"/>
      <c r="LV6" s="261"/>
      <c r="LW6" s="261"/>
      <c r="LX6" s="261"/>
      <c r="LY6" s="261"/>
      <c r="LZ6" s="261"/>
      <c r="MA6" s="261"/>
      <c r="MB6" s="261"/>
      <c r="MC6" s="261"/>
      <c r="MD6" s="261"/>
      <c r="ME6" s="261"/>
      <c r="MF6" s="261"/>
      <c r="MG6" s="261"/>
      <c r="MH6" s="261"/>
      <c r="MI6" s="261"/>
      <c r="MJ6" s="261"/>
      <c r="MK6" s="261"/>
      <c r="ML6" s="261"/>
      <c r="MM6" s="261"/>
      <c r="MN6" s="261"/>
      <c r="MO6" s="261"/>
      <c r="MP6" s="261"/>
      <c r="MQ6" s="261"/>
      <c r="MR6" s="261"/>
      <c r="MS6" s="261"/>
      <c r="MT6" s="261"/>
      <c r="MU6" s="261"/>
      <c r="MV6" s="261"/>
      <c r="MW6" s="264"/>
      <c r="MX6" s="263"/>
      <c r="MY6" s="263"/>
      <c r="MZ6" s="263"/>
      <c r="NA6" s="263"/>
      <c r="NB6" s="263"/>
      <c r="NC6" s="263"/>
      <c r="ND6" s="263"/>
      <c r="NE6" s="263"/>
      <c r="NF6" s="263"/>
      <c r="NG6" s="263"/>
      <c r="NH6" s="263"/>
      <c r="NI6" s="263"/>
      <c r="NJ6" s="263"/>
      <c r="NK6" s="263"/>
      <c r="NL6" s="263"/>
      <c r="NM6" s="263"/>
      <c r="NN6" s="263"/>
      <c r="NO6" s="263"/>
      <c r="NP6" s="263"/>
      <c r="NQ6" s="263"/>
      <c r="NR6" s="263"/>
      <c r="NS6" s="263"/>
      <c r="NT6" s="263"/>
      <c r="NU6" s="263"/>
      <c r="NV6" s="263"/>
      <c r="NW6" s="263"/>
      <c r="NX6" s="261"/>
      <c r="NY6" s="261"/>
      <c r="NZ6" s="261"/>
      <c r="OA6" s="261"/>
      <c r="OB6" s="261"/>
      <c r="OC6" s="261"/>
      <c r="OD6" s="261"/>
      <c r="OE6" s="261"/>
      <c r="OF6" s="261"/>
      <c r="OG6" s="261"/>
      <c r="OH6" s="261"/>
      <c r="OI6" s="261"/>
      <c r="OJ6" s="261"/>
      <c r="OK6" s="261"/>
      <c r="OL6" s="261"/>
      <c r="OM6" s="261"/>
      <c r="ON6" s="261"/>
      <c r="OO6" s="261"/>
      <c r="OP6" s="261"/>
      <c r="OQ6" s="261"/>
      <c r="OR6" s="261"/>
      <c r="OS6" s="261"/>
      <c r="OT6" s="261"/>
      <c r="OU6" s="261"/>
      <c r="OV6" s="261"/>
      <c r="OW6" s="261"/>
      <c r="OX6" s="261"/>
      <c r="OY6" s="261"/>
      <c r="OZ6" s="261"/>
      <c r="PA6" s="261"/>
      <c r="PB6" s="261"/>
      <c r="PC6" s="261"/>
      <c r="PD6" s="261"/>
      <c r="PE6" s="261"/>
      <c r="PF6" s="261"/>
      <c r="PG6" s="261"/>
      <c r="PH6" s="261"/>
      <c r="PI6" s="261"/>
      <c r="PJ6" s="261"/>
      <c r="PK6" s="261"/>
      <c r="PL6" s="261"/>
      <c r="PM6" s="261"/>
      <c r="PN6" s="261"/>
      <c r="PO6" s="261"/>
      <c r="PP6" s="261"/>
      <c r="PQ6" s="261"/>
      <c r="PR6" s="261"/>
      <c r="PS6" s="261"/>
      <c r="PT6" s="261"/>
      <c r="PU6" s="261"/>
      <c r="PV6" s="261"/>
      <c r="PW6" s="261"/>
      <c r="PX6" s="261"/>
      <c r="PY6" s="261"/>
      <c r="PZ6" s="261"/>
      <c r="QA6" s="261"/>
      <c r="QB6" s="261"/>
      <c r="QC6" s="261"/>
      <c r="QD6" s="261"/>
      <c r="QE6" s="261"/>
      <c r="QF6" s="261"/>
      <c r="QG6" s="261"/>
      <c r="QH6" s="261"/>
      <c r="QI6" s="261"/>
      <c r="QJ6" s="261"/>
      <c r="QK6" s="261"/>
      <c r="QL6" s="261"/>
      <c r="QM6" s="261"/>
      <c r="QN6" s="261"/>
      <c r="QO6" s="261"/>
      <c r="QP6" s="261"/>
      <c r="QQ6" s="261"/>
      <c r="QR6" s="261"/>
      <c r="QS6" s="261"/>
      <c r="QT6" s="261"/>
      <c r="QU6" s="261"/>
      <c r="QV6" s="261"/>
      <c r="QW6" s="261"/>
      <c r="QX6" s="261"/>
      <c r="QY6" s="261"/>
      <c r="QZ6" s="261"/>
      <c r="RA6" s="261"/>
      <c r="RB6" s="261"/>
      <c r="RC6" s="261"/>
      <c r="RD6" s="261"/>
      <c r="RE6" s="261"/>
      <c r="RF6" s="261"/>
      <c r="RG6" s="261"/>
      <c r="RH6" s="261"/>
      <c r="RI6" s="264"/>
      <c r="RJ6" s="263"/>
      <c r="RK6" s="263"/>
      <c r="RL6" s="263"/>
      <c r="RM6" s="263"/>
      <c r="RN6" s="263"/>
      <c r="RO6" s="263"/>
      <c r="RP6" s="263"/>
      <c r="RQ6" s="263"/>
      <c r="RR6" s="263"/>
      <c r="RS6" s="263"/>
      <c r="RT6" s="263"/>
      <c r="RU6" s="263"/>
      <c r="RV6" s="263"/>
      <c r="RW6" s="263"/>
      <c r="RX6" s="263"/>
      <c r="RY6" s="263"/>
      <c r="RZ6" s="263"/>
      <c r="SA6" s="263"/>
      <c r="SB6" s="263"/>
      <c r="SC6" s="263"/>
      <c r="SD6" s="263"/>
      <c r="SE6" s="263"/>
      <c r="SF6" s="263"/>
      <c r="SG6" s="263"/>
      <c r="SH6" s="263"/>
      <c r="SI6" s="263"/>
      <c r="SJ6" s="261"/>
      <c r="SK6" s="261"/>
      <c r="SL6" s="261"/>
      <c r="SM6" s="261"/>
      <c r="SN6" s="261"/>
      <c r="SO6" s="261"/>
      <c r="SP6" s="261"/>
      <c r="SQ6" s="261"/>
      <c r="SR6" s="261"/>
      <c r="SS6" s="261"/>
      <c r="ST6" s="261"/>
      <c r="SU6" s="261"/>
      <c r="SV6" s="261"/>
      <c r="SW6" s="261"/>
      <c r="SX6" s="261"/>
      <c r="SY6" s="261"/>
      <c r="SZ6" s="261"/>
      <c r="TA6" s="261"/>
      <c r="TB6" s="261"/>
      <c r="TC6" s="261"/>
      <c r="TD6" s="261"/>
      <c r="TE6" s="261"/>
      <c r="TF6" s="261"/>
      <c r="TG6" s="261"/>
      <c r="TH6" s="261"/>
      <c r="TI6" s="261"/>
      <c r="TJ6" s="261"/>
      <c r="TK6" s="261"/>
      <c r="TL6" s="261"/>
      <c r="TM6" s="261"/>
      <c r="TN6" s="261"/>
      <c r="TO6" s="261"/>
      <c r="TP6" s="261"/>
      <c r="TQ6" s="261"/>
      <c r="TR6" s="261"/>
      <c r="TS6" s="261"/>
      <c r="TT6" s="261"/>
      <c r="TU6" s="261"/>
      <c r="TV6" s="261"/>
      <c r="TW6" s="261"/>
      <c r="TX6" s="261"/>
      <c r="TY6" s="261"/>
      <c r="TZ6" s="261"/>
      <c r="UA6" s="261"/>
      <c r="UB6" s="261"/>
      <c r="UC6" s="261"/>
      <c r="UD6" s="261"/>
      <c r="UE6" s="261"/>
      <c r="UF6" s="261"/>
      <c r="UG6" s="261"/>
      <c r="UH6" s="261"/>
      <c r="UI6" s="261"/>
      <c r="UJ6" s="261"/>
      <c r="UK6" s="261"/>
      <c r="UL6" s="261"/>
      <c r="UM6" s="261"/>
      <c r="UN6" s="261"/>
      <c r="UO6" s="261"/>
      <c r="UP6" s="261"/>
      <c r="UQ6" s="261"/>
      <c r="UR6" s="261"/>
      <c r="US6" s="261"/>
      <c r="UT6" s="261"/>
      <c r="UU6" s="261"/>
      <c r="UV6" s="261"/>
      <c r="UW6" s="261"/>
      <c r="UX6" s="261"/>
      <c r="UY6" s="261"/>
      <c r="UZ6" s="261"/>
      <c r="VA6" s="261"/>
      <c r="VB6" s="261"/>
      <c r="VC6" s="261"/>
      <c r="VD6" s="261"/>
      <c r="VE6" s="261"/>
      <c r="VF6" s="261"/>
      <c r="VG6" s="261"/>
      <c r="VH6" s="261"/>
      <c r="VI6" s="261"/>
      <c r="VJ6" s="261"/>
      <c r="VK6" s="261"/>
      <c r="VL6" s="261"/>
      <c r="VM6" s="261"/>
      <c r="VN6" s="261"/>
      <c r="VO6" s="261"/>
      <c r="VP6" s="261"/>
      <c r="VQ6" s="261"/>
      <c r="VR6" s="261"/>
      <c r="VS6" s="261"/>
      <c r="VT6" s="261"/>
      <c r="VU6" s="262"/>
    </row>
    <row r="7" spans="1:593" s="116" customFormat="1" ht="24" customHeight="1" x14ac:dyDescent="0.2">
      <c r="A7" s="269"/>
      <c r="B7" s="269"/>
      <c r="C7" s="269"/>
      <c r="D7" s="269"/>
      <c r="E7" s="269"/>
      <c r="F7" s="269"/>
      <c r="G7" s="269"/>
      <c r="H7" s="269"/>
      <c r="I7" s="269"/>
      <c r="J7" s="269"/>
      <c r="K7" s="269"/>
      <c r="L7" s="269"/>
      <c r="M7" s="269"/>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1"/>
      <c r="AO7" s="261"/>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261"/>
      <c r="DJ7" s="261"/>
      <c r="DK7" s="261"/>
      <c r="DL7" s="261"/>
      <c r="DM7" s="261"/>
      <c r="DN7" s="261"/>
      <c r="DO7" s="261"/>
      <c r="DP7" s="261"/>
      <c r="DQ7" s="261"/>
      <c r="DR7" s="261"/>
      <c r="DS7" s="261"/>
      <c r="DT7" s="261"/>
      <c r="DU7" s="261"/>
      <c r="DV7" s="261"/>
      <c r="DW7" s="261"/>
      <c r="DX7" s="261"/>
      <c r="DY7" s="268"/>
      <c r="DZ7" s="263"/>
      <c r="EA7" s="263"/>
      <c r="EB7" s="263"/>
      <c r="EC7" s="263"/>
      <c r="ED7" s="263"/>
      <c r="EE7" s="263"/>
      <c r="EF7" s="263"/>
      <c r="EG7" s="263"/>
      <c r="EH7" s="263"/>
      <c r="EI7" s="263"/>
      <c r="EJ7" s="263"/>
      <c r="EK7" s="263"/>
      <c r="EL7" s="263"/>
      <c r="EM7" s="263"/>
      <c r="EN7" s="263"/>
      <c r="EO7" s="263"/>
      <c r="EP7" s="263"/>
      <c r="EQ7" s="263"/>
      <c r="ER7" s="263"/>
      <c r="ES7" s="263"/>
      <c r="ET7" s="263"/>
      <c r="EU7" s="263"/>
      <c r="EV7" s="263"/>
      <c r="EW7" s="263"/>
      <c r="EX7" s="263"/>
      <c r="EY7" s="263"/>
      <c r="EZ7" s="261"/>
      <c r="FA7" s="261"/>
      <c r="FB7" s="261"/>
      <c r="FC7" s="261"/>
      <c r="FD7" s="261"/>
      <c r="FE7" s="261"/>
      <c r="FF7" s="261"/>
      <c r="FG7" s="267"/>
      <c r="FH7" s="261"/>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4"/>
      <c r="IL7" s="263"/>
      <c r="IM7" s="263"/>
      <c r="IN7" s="263"/>
      <c r="IO7" s="263"/>
      <c r="IP7" s="263"/>
      <c r="IQ7" s="263"/>
      <c r="IR7" s="263"/>
      <c r="IS7" s="263"/>
      <c r="IT7" s="263"/>
      <c r="IU7" s="263"/>
      <c r="IV7" s="263"/>
      <c r="IW7" s="263"/>
      <c r="IX7" s="263"/>
      <c r="IY7" s="263"/>
      <c r="IZ7" s="263"/>
      <c r="JA7" s="263"/>
      <c r="JB7" s="263"/>
      <c r="JC7" s="263"/>
      <c r="JD7" s="263"/>
      <c r="JE7" s="263"/>
      <c r="JF7" s="263"/>
      <c r="JG7" s="263"/>
      <c r="JH7" s="263"/>
      <c r="JI7" s="263"/>
      <c r="JJ7" s="263"/>
      <c r="JK7" s="263"/>
      <c r="JL7" s="261"/>
      <c r="JM7" s="261"/>
      <c r="JN7" s="261"/>
      <c r="JO7" s="261"/>
      <c r="JP7" s="261"/>
      <c r="JQ7" s="261"/>
      <c r="JR7" s="261"/>
      <c r="JS7" s="261"/>
      <c r="JT7" s="261"/>
      <c r="JU7" s="261"/>
      <c r="JV7" s="261"/>
      <c r="JW7" s="261"/>
      <c r="JX7" s="261"/>
      <c r="JY7" s="261"/>
      <c r="JZ7" s="261"/>
      <c r="KA7" s="261"/>
      <c r="KB7" s="261"/>
      <c r="KC7" s="261"/>
      <c r="KD7" s="261"/>
      <c r="KE7" s="261"/>
      <c r="KF7" s="261"/>
      <c r="KG7" s="261"/>
      <c r="KH7" s="261"/>
      <c r="KI7" s="261"/>
      <c r="KJ7" s="261"/>
      <c r="KK7" s="261"/>
      <c r="KL7" s="261"/>
      <c r="KM7" s="261"/>
      <c r="KN7" s="261"/>
      <c r="KO7" s="261"/>
      <c r="KP7" s="261"/>
      <c r="KQ7" s="261"/>
      <c r="KR7" s="261"/>
      <c r="KS7" s="261"/>
      <c r="KT7" s="261"/>
      <c r="KU7" s="261"/>
      <c r="KV7" s="261"/>
      <c r="KW7" s="261"/>
      <c r="KX7" s="261"/>
      <c r="KY7" s="261"/>
      <c r="KZ7" s="261"/>
      <c r="LA7" s="261"/>
      <c r="LB7" s="261"/>
      <c r="LC7" s="261"/>
      <c r="LD7" s="261"/>
      <c r="LE7" s="261"/>
      <c r="LF7" s="261"/>
      <c r="LG7" s="261"/>
      <c r="LH7" s="261"/>
      <c r="LI7" s="261"/>
      <c r="LJ7" s="261"/>
      <c r="LK7" s="261"/>
      <c r="LL7" s="261"/>
      <c r="LM7" s="261"/>
      <c r="LN7" s="261"/>
      <c r="LO7" s="261"/>
      <c r="LP7" s="261"/>
      <c r="LQ7" s="261"/>
      <c r="LR7" s="261"/>
      <c r="LS7" s="261"/>
      <c r="LT7" s="261"/>
      <c r="LU7" s="261"/>
      <c r="LV7" s="261"/>
      <c r="LW7" s="261"/>
      <c r="LX7" s="261"/>
      <c r="LY7" s="261"/>
      <c r="LZ7" s="261"/>
      <c r="MA7" s="261"/>
      <c r="MB7" s="261"/>
      <c r="MC7" s="261"/>
      <c r="MD7" s="261"/>
      <c r="ME7" s="261"/>
      <c r="MF7" s="261"/>
      <c r="MG7" s="261"/>
      <c r="MH7" s="261"/>
      <c r="MI7" s="261"/>
      <c r="MJ7" s="261"/>
      <c r="MK7" s="261"/>
      <c r="ML7" s="261"/>
      <c r="MM7" s="261"/>
      <c r="MN7" s="261"/>
      <c r="MO7" s="261"/>
      <c r="MP7" s="261"/>
      <c r="MQ7" s="261"/>
      <c r="MR7" s="261"/>
      <c r="MS7" s="261"/>
      <c r="MT7" s="261"/>
      <c r="MU7" s="261"/>
      <c r="MV7" s="261"/>
      <c r="MW7" s="264"/>
      <c r="MX7" s="263"/>
      <c r="MY7" s="263"/>
      <c r="MZ7" s="263"/>
      <c r="NA7" s="263"/>
      <c r="NB7" s="263"/>
      <c r="NC7" s="263"/>
      <c r="ND7" s="263"/>
      <c r="NE7" s="263"/>
      <c r="NF7" s="263"/>
      <c r="NG7" s="263"/>
      <c r="NH7" s="263"/>
      <c r="NI7" s="263"/>
      <c r="NJ7" s="263"/>
      <c r="NK7" s="263"/>
      <c r="NL7" s="263"/>
      <c r="NM7" s="263"/>
      <c r="NN7" s="263"/>
      <c r="NO7" s="263"/>
      <c r="NP7" s="263"/>
      <c r="NQ7" s="263"/>
      <c r="NR7" s="263"/>
      <c r="NS7" s="263"/>
      <c r="NT7" s="263"/>
      <c r="NU7" s="263"/>
      <c r="NV7" s="263"/>
      <c r="NW7" s="263"/>
      <c r="NX7" s="261"/>
      <c r="NY7" s="261"/>
      <c r="NZ7" s="261"/>
      <c r="OA7" s="261"/>
      <c r="OB7" s="261"/>
      <c r="OC7" s="261"/>
      <c r="OD7" s="261"/>
      <c r="OE7" s="261"/>
      <c r="OF7" s="261"/>
      <c r="OG7" s="261"/>
      <c r="OH7" s="261"/>
      <c r="OI7" s="261"/>
      <c r="OJ7" s="261"/>
      <c r="OK7" s="261"/>
      <c r="OL7" s="261"/>
      <c r="OM7" s="261"/>
      <c r="ON7" s="261"/>
      <c r="OO7" s="261"/>
      <c r="OP7" s="261"/>
      <c r="OQ7" s="261"/>
      <c r="OR7" s="261"/>
      <c r="OS7" s="261"/>
      <c r="OT7" s="261"/>
      <c r="OU7" s="261"/>
      <c r="OV7" s="261"/>
      <c r="OW7" s="261"/>
      <c r="OX7" s="261"/>
      <c r="OY7" s="261"/>
      <c r="OZ7" s="261"/>
      <c r="PA7" s="261"/>
      <c r="PB7" s="261"/>
      <c r="PC7" s="261"/>
      <c r="PD7" s="261"/>
      <c r="PE7" s="261"/>
      <c r="PF7" s="261"/>
      <c r="PG7" s="261"/>
      <c r="PH7" s="261"/>
      <c r="PI7" s="261"/>
      <c r="PJ7" s="261"/>
      <c r="PK7" s="261"/>
      <c r="PL7" s="261"/>
      <c r="PM7" s="261"/>
      <c r="PN7" s="261"/>
      <c r="PO7" s="261"/>
      <c r="PP7" s="261"/>
      <c r="PQ7" s="261"/>
      <c r="PR7" s="261"/>
      <c r="PS7" s="261"/>
      <c r="PT7" s="261"/>
      <c r="PU7" s="261"/>
      <c r="PV7" s="261"/>
      <c r="PW7" s="261"/>
      <c r="PX7" s="261"/>
      <c r="PY7" s="261"/>
      <c r="PZ7" s="261"/>
      <c r="QA7" s="261"/>
      <c r="QB7" s="261"/>
      <c r="QC7" s="261"/>
      <c r="QD7" s="261"/>
      <c r="QE7" s="261"/>
      <c r="QF7" s="261"/>
      <c r="QG7" s="261"/>
      <c r="QH7" s="261"/>
      <c r="QI7" s="261"/>
      <c r="QJ7" s="261"/>
      <c r="QK7" s="261"/>
      <c r="QL7" s="261"/>
      <c r="QM7" s="261"/>
      <c r="QN7" s="261"/>
      <c r="QO7" s="261"/>
      <c r="QP7" s="261"/>
      <c r="QQ7" s="261"/>
      <c r="QR7" s="261"/>
      <c r="QS7" s="261"/>
      <c r="QT7" s="261"/>
      <c r="QU7" s="261"/>
      <c r="QV7" s="261"/>
      <c r="QW7" s="261"/>
      <c r="QX7" s="261"/>
      <c r="QY7" s="261"/>
      <c r="QZ7" s="261"/>
      <c r="RA7" s="261"/>
      <c r="RB7" s="261"/>
      <c r="RC7" s="261"/>
      <c r="RD7" s="261"/>
      <c r="RE7" s="261"/>
      <c r="RF7" s="261"/>
      <c r="RG7" s="261"/>
      <c r="RH7" s="261"/>
      <c r="RI7" s="264"/>
      <c r="RJ7" s="263"/>
      <c r="RK7" s="263"/>
      <c r="RL7" s="263"/>
      <c r="RM7" s="263"/>
      <c r="RN7" s="263"/>
      <c r="RO7" s="263"/>
      <c r="RP7" s="263"/>
      <c r="RQ7" s="263"/>
      <c r="RR7" s="263"/>
      <c r="RS7" s="263"/>
      <c r="RT7" s="263"/>
      <c r="RU7" s="263"/>
      <c r="RV7" s="263"/>
      <c r="RW7" s="263"/>
      <c r="RX7" s="263"/>
      <c r="RY7" s="263"/>
      <c r="RZ7" s="263"/>
      <c r="SA7" s="263"/>
      <c r="SB7" s="263"/>
      <c r="SC7" s="263"/>
      <c r="SD7" s="263"/>
      <c r="SE7" s="263"/>
      <c r="SF7" s="263"/>
      <c r="SG7" s="263"/>
      <c r="SH7" s="263"/>
      <c r="SI7" s="263"/>
      <c r="SJ7" s="261"/>
      <c r="SK7" s="261"/>
      <c r="SL7" s="261"/>
      <c r="SM7" s="261"/>
      <c r="SN7" s="261"/>
      <c r="SO7" s="261"/>
      <c r="SP7" s="261"/>
      <c r="SQ7" s="261"/>
      <c r="SR7" s="261"/>
      <c r="SS7" s="261"/>
      <c r="ST7" s="261"/>
      <c r="SU7" s="261"/>
      <c r="SV7" s="261"/>
      <c r="SW7" s="261"/>
      <c r="SX7" s="261"/>
      <c r="SY7" s="261"/>
      <c r="SZ7" s="261"/>
      <c r="TA7" s="261"/>
      <c r="TB7" s="261"/>
      <c r="TC7" s="261"/>
      <c r="TD7" s="261"/>
      <c r="TE7" s="261"/>
      <c r="TF7" s="261"/>
      <c r="TG7" s="261"/>
      <c r="TH7" s="261"/>
      <c r="TI7" s="261"/>
      <c r="TJ7" s="261"/>
      <c r="TK7" s="261"/>
      <c r="TL7" s="261"/>
      <c r="TM7" s="261"/>
      <c r="TN7" s="261"/>
      <c r="TO7" s="261"/>
      <c r="TP7" s="261"/>
      <c r="TQ7" s="261"/>
      <c r="TR7" s="261"/>
      <c r="TS7" s="261"/>
      <c r="TT7" s="261"/>
      <c r="TU7" s="261"/>
      <c r="TV7" s="261"/>
      <c r="TW7" s="261"/>
      <c r="TX7" s="261"/>
      <c r="TY7" s="261"/>
      <c r="TZ7" s="261"/>
      <c r="UA7" s="261"/>
      <c r="UB7" s="261"/>
      <c r="UC7" s="261"/>
      <c r="UD7" s="261"/>
      <c r="UE7" s="261"/>
      <c r="UF7" s="261"/>
      <c r="UG7" s="261"/>
      <c r="UH7" s="261"/>
      <c r="UI7" s="261"/>
      <c r="UJ7" s="261"/>
      <c r="UK7" s="261"/>
      <c r="UL7" s="261"/>
      <c r="UM7" s="261"/>
      <c r="UN7" s="261"/>
      <c r="UO7" s="261"/>
      <c r="UP7" s="261"/>
      <c r="UQ7" s="261"/>
      <c r="UR7" s="261"/>
      <c r="US7" s="261"/>
      <c r="UT7" s="261"/>
      <c r="UU7" s="261"/>
      <c r="UV7" s="261"/>
      <c r="UW7" s="261"/>
      <c r="UX7" s="261"/>
      <c r="UY7" s="261"/>
      <c r="UZ7" s="261"/>
      <c r="VA7" s="261"/>
      <c r="VB7" s="261"/>
      <c r="VC7" s="261"/>
      <c r="VD7" s="261"/>
      <c r="VE7" s="261"/>
      <c r="VF7" s="261"/>
      <c r="VG7" s="261"/>
      <c r="VH7" s="261"/>
      <c r="VI7" s="261"/>
      <c r="VJ7" s="261"/>
      <c r="VK7" s="261"/>
      <c r="VL7" s="261"/>
      <c r="VM7" s="261"/>
      <c r="VN7" s="261"/>
      <c r="VO7" s="261"/>
      <c r="VP7" s="261"/>
      <c r="VQ7" s="261"/>
      <c r="VR7" s="261"/>
      <c r="VS7" s="261"/>
      <c r="VT7" s="261"/>
      <c r="VU7" s="262"/>
    </row>
    <row r="8" spans="1:593" s="114" customFormat="1" ht="60" x14ac:dyDescent="0.2">
      <c r="A8" s="112">
        <v>4657</v>
      </c>
      <c r="B8" s="112" t="s">
        <v>311</v>
      </c>
      <c r="C8" s="112" t="s">
        <v>176</v>
      </c>
      <c r="D8" s="112" t="s">
        <v>177</v>
      </c>
      <c r="E8" s="112" t="s">
        <v>178</v>
      </c>
      <c r="F8" s="112" t="s">
        <v>179</v>
      </c>
      <c r="G8" s="112" t="s">
        <v>180</v>
      </c>
      <c r="H8" s="112" t="s">
        <v>312</v>
      </c>
      <c r="I8" s="112" t="s">
        <v>313</v>
      </c>
      <c r="J8" s="112" t="s">
        <v>181</v>
      </c>
      <c r="K8" s="112" t="s">
        <v>182</v>
      </c>
      <c r="L8" s="112">
        <v>0</v>
      </c>
      <c r="M8" s="112">
        <v>0</v>
      </c>
      <c r="N8" s="112">
        <v>71.8</v>
      </c>
      <c r="O8" s="112">
        <v>62.7</v>
      </c>
      <c r="P8" s="112">
        <v>63.8</v>
      </c>
      <c r="Q8" s="112">
        <v>71.900000000000006</v>
      </c>
      <c r="R8" s="112">
        <v>69.3</v>
      </c>
      <c r="S8" s="112">
        <v>76.5</v>
      </c>
      <c r="T8" s="112">
        <v>63.6</v>
      </c>
      <c r="U8" s="112">
        <v>72.400000000000006</v>
      </c>
      <c r="V8" s="112">
        <v>58.6</v>
      </c>
      <c r="W8" s="112">
        <v>67</v>
      </c>
      <c r="X8" s="112">
        <v>63.8</v>
      </c>
      <c r="Y8" s="112"/>
      <c r="Z8" s="112">
        <v>59.5</v>
      </c>
      <c r="AA8" s="112">
        <v>70.099999999999994</v>
      </c>
      <c r="AB8" s="112">
        <v>69.599999999999994</v>
      </c>
      <c r="AC8" s="112"/>
      <c r="AD8" s="112">
        <v>76.599999999999994</v>
      </c>
      <c r="AE8" s="112">
        <v>73.2</v>
      </c>
      <c r="AF8" s="112">
        <v>57.5</v>
      </c>
      <c r="AG8" s="112">
        <v>77.3</v>
      </c>
      <c r="AH8" s="112">
        <v>69.3</v>
      </c>
      <c r="AI8" s="112">
        <v>76</v>
      </c>
      <c r="AJ8" s="112">
        <v>63.6</v>
      </c>
      <c r="AK8" s="112">
        <v>72.400000000000006</v>
      </c>
      <c r="AL8" s="112"/>
      <c r="AM8" s="112"/>
      <c r="AN8" s="112">
        <v>55.6</v>
      </c>
      <c r="AO8" s="112">
        <v>61</v>
      </c>
      <c r="AP8" s="112">
        <v>62.2</v>
      </c>
      <c r="AQ8" s="112">
        <v>54.4</v>
      </c>
      <c r="AR8" s="112">
        <v>59.1</v>
      </c>
      <c r="AS8" s="112">
        <v>58</v>
      </c>
      <c r="AT8" s="112">
        <v>75.8</v>
      </c>
      <c r="AU8" s="112">
        <v>55.5</v>
      </c>
      <c r="AV8" s="112">
        <v>51.6</v>
      </c>
      <c r="AW8" s="112">
        <v>71.599999999999994</v>
      </c>
      <c r="AX8" s="112">
        <v>73.099999999999994</v>
      </c>
      <c r="AY8" s="112">
        <v>70.599999999999994</v>
      </c>
      <c r="AZ8" s="112">
        <v>55.6</v>
      </c>
      <c r="BA8" s="112">
        <v>68</v>
      </c>
      <c r="BB8" s="112">
        <v>69.599999999999994</v>
      </c>
      <c r="BC8" s="112"/>
      <c r="BD8" s="112">
        <v>66.2</v>
      </c>
      <c r="BE8" s="112">
        <v>66</v>
      </c>
      <c r="BF8" s="112">
        <v>64.8</v>
      </c>
      <c r="BG8" s="112">
        <v>62.4</v>
      </c>
      <c r="BH8" s="112"/>
      <c r="BI8" s="112">
        <v>62.2</v>
      </c>
      <c r="BJ8" s="112"/>
      <c r="BK8" s="112"/>
      <c r="BL8" s="112"/>
      <c r="BM8" s="112"/>
      <c r="BN8" s="112">
        <v>69.400000000000006</v>
      </c>
      <c r="BO8" s="112">
        <v>66.900000000000006</v>
      </c>
      <c r="BP8" s="112">
        <v>71.599999999999994</v>
      </c>
      <c r="BQ8" s="112">
        <v>69.2</v>
      </c>
      <c r="BR8" s="112">
        <v>78.3</v>
      </c>
      <c r="BS8" s="112">
        <v>78.2</v>
      </c>
      <c r="BT8" s="112">
        <v>90.2</v>
      </c>
      <c r="BU8" s="112">
        <v>85.2</v>
      </c>
      <c r="BV8" s="112">
        <v>90.4</v>
      </c>
      <c r="BW8" s="112">
        <v>66.7</v>
      </c>
      <c r="BX8" s="112">
        <v>62.2</v>
      </c>
      <c r="BY8" s="112">
        <v>79.7</v>
      </c>
      <c r="BZ8" s="112">
        <v>83.4</v>
      </c>
      <c r="CA8" s="112">
        <v>65.599999999999994</v>
      </c>
      <c r="CB8" s="112">
        <v>61.2</v>
      </c>
      <c r="CC8" s="112">
        <v>80.599999999999994</v>
      </c>
      <c r="CD8" s="112">
        <v>69.7</v>
      </c>
      <c r="CE8" s="112">
        <v>86.6</v>
      </c>
      <c r="CF8" s="112">
        <v>84.3</v>
      </c>
      <c r="CG8" s="112">
        <v>81.7</v>
      </c>
      <c r="CH8" s="112">
        <v>87.4</v>
      </c>
      <c r="CI8" s="112">
        <v>62.5</v>
      </c>
      <c r="CJ8" s="112">
        <v>55.5</v>
      </c>
      <c r="CK8" s="112">
        <v>55.5</v>
      </c>
      <c r="CL8" s="112">
        <v>50</v>
      </c>
      <c r="CM8" s="112">
        <v>70</v>
      </c>
      <c r="CN8" s="112">
        <v>64.7</v>
      </c>
      <c r="CO8" s="112">
        <v>87.3</v>
      </c>
      <c r="CP8" s="112">
        <v>70.3</v>
      </c>
      <c r="CQ8" s="112">
        <v>77.5</v>
      </c>
      <c r="CR8" s="112">
        <v>70.599999999999994</v>
      </c>
      <c r="CS8" s="112">
        <v>89.8</v>
      </c>
      <c r="CT8" s="112">
        <v>68.400000000000006</v>
      </c>
      <c r="CU8" s="112">
        <v>64.7</v>
      </c>
      <c r="CV8" s="112">
        <v>65.599999999999994</v>
      </c>
      <c r="CW8" s="112">
        <v>65.8</v>
      </c>
      <c r="CX8" s="112">
        <v>81.900000000000006</v>
      </c>
      <c r="CY8" s="112">
        <v>58.2</v>
      </c>
      <c r="CZ8" s="112">
        <v>83.9</v>
      </c>
      <c r="DA8" s="112">
        <v>73.599999999999994</v>
      </c>
      <c r="DB8" s="112">
        <v>71.8</v>
      </c>
      <c r="DC8" s="112">
        <v>78.5</v>
      </c>
      <c r="DD8" s="112">
        <v>71.3</v>
      </c>
      <c r="DE8" s="112">
        <v>52.6</v>
      </c>
      <c r="DF8" s="112"/>
      <c r="DG8" s="112">
        <v>71.400000000000006</v>
      </c>
      <c r="DH8" s="112"/>
      <c r="DI8" s="112"/>
      <c r="DJ8" s="112">
        <v>68.400000000000006</v>
      </c>
      <c r="DK8" s="112">
        <v>69</v>
      </c>
      <c r="DL8" s="112">
        <v>74.8</v>
      </c>
      <c r="DM8" s="112">
        <v>83.7</v>
      </c>
      <c r="DN8" s="112">
        <v>70.5</v>
      </c>
      <c r="DO8" s="112">
        <v>74.900000000000006</v>
      </c>
      <c r="DP8" s="112">
        <v>70.2</v>
      </c>
      <c r="DQ8" s="112">
        <v>73</v>
      </c>
      <c r="DR8" s="112">
        <v>69.3</v>
      </c>
      <c r="DS8" s="112">
        <v>64.099999999999994</v>
      </c>
      <c r="DT8" s="112"/>
      <c r="DU8" s="112"/>
      <c r="DV8" s="112"/>
      <c r="DW8" s="112"/>
      <c r="DX8" s="112"/>
      <c r="DY8" s="112"/>
      <c r="DZ8" s="112">
        <v>4</v>
      </c>
      <c r="EA8" s="112">
        <v>3</v>
      </c>
      <c r="EB8" s="112">
        <v>3</v>
      </c>
      <c r="EC8" s="112">
        <v>4</v>
      </c>
      <c r="ED8" s="112">
        <v>4</v>
      </c>
      <c r="EE8" s="112">
        <v>5</v>
      </c>
      <c r="EF8" s="112">
        <v>3</v>
      </c>
      <c r="EG8" s="112">
        <v>4</v>
      </c>
      <c r="EH8" s="112">
        <v>3</v>
      </c>
      <c r="EI8" s="112">
        <v>3</v>
      </c>
      <c r="EJ8" s="112">
        <v>3</v>
      </c>
      <c r="EK8" s="112"/>
      <c r="EL8" s="112">
        <v>3</v>
      </c>
      <c r="EM8" s="112">
        <v>4</v>
      </c>
      <c r="EN8" s="112">
        <v>4</v>
      </c>
      <c r="EO8" s="112"/>
      <c r="EP8" s="112">
        <v>5</v>
      </c>
      <c r="EQ8" s="112">
        <v>4</v>
      </c>
      <c r="ER8" s="112">
        <v>2</v>
      </c>
      <c r="ES8" s="112">
        <v>5</v>
      </c>
      <c r="ET8" s="112">
        <v>4</v>
      </c>
      <c r="EU8" s="112">
        <v>4</v>
      </c>
      <c r="EV8" s="112">
        <v>3</v>
      </c>
      <c r="EW8" s="112">
        <v>4</v>
      </c>
      <c r="EX8" s="112"/>
      <c r="EY8" s="112"/>
      <c r="EZ8" s="112">
        <v>2</v>
      </c>
      <c r="FA8" s="112">
        <v>4</v>
      </c>
      <c r="FB8" s="112">
        <v>3</v>
      </c>
      <c r="FC8" s="112">
        <v>2</v>
      </c>
      <c r="FD8" s="112">
        <v>3</v>
      </c>
      <c r="FE8" s="112">
        <v>3</v>
      </c>
      <c r="FF8" s="112">
        <v>4</v>
      </c>
      <c r="FG8" s="112">
        <v>2</v>
      </c>
      <c r="FH8" s="112">
        <v>2</v>
      </c>
      <c r="FI8" s="112">
        <v>4</v>
      </c>
      <c r="FJ8" s="112">
        <v>4</v>
      </c>
      <c r="FK8" s="112">
        <v>4</v>
      </c>
      <c r="FL8" s="112">
        <v>2</v>
      </c>
      <c r="FM8" s="112">
        <v>4</v>
      </c>
      <c r="FN8" s="112">
        <v>4</v>
      </c>
      <c r="FO8" s="112"/>
      <c r="FP8" s="112">
        <v>4</v>
      </c>
      <c r="FQ8" s="112">
        <v>4</v>
      </c>
      <c r="FR8" s="112">
        <v>4</v>
      </c>
      <c r="FS8" s="112">
        <v>4</v>
      </c>
      <c r="FT8" s="112"/>
      <c r="FU8" s="112">
        <v>4</v>
      </c>
      <c r="FV8" s="112"/>
      <c r="FW8" s="112"/>
      <c r="FX8" s="112"/>
      <c r="FY8" s="112"/>
      <c r="FZ8" s="112">
        <v>4</v>
      </c>
      <c r="GA8" s="112">
        <v>4</v>
      </c>
      <c r="GB8" s="112">
        <v>4</v>
      </c>
      <c r="GC8" s="112">
        <v>3</v>
      </c>
      <c r="GD8" s="112">
        <v>5</v>
      </c>
      <c r="GE8" s="112">
        <v>5</v>
      </c>
      <c r="GF8" s="112">
        <v>5</v>
      </c>
      <c r="GG8" s="112">
        <v>5</v>
      </c>
      <c r="GH8" s="112">
        <v>5</v>
      </c>
      <c r="GI8" s="112">
        <v>4</v>
      </c>
      <c r="GJ8" s="112">
        <v>3</v>
      </c>
      <c r="GK8" s="112">
        <v>5</v>
      </c>
      <c r="GL8" s="112">
        <v>5</v>
      </c>
      <c r="GM8" s="112">
        <v>4</v>
      </c>
      <c r="GN8" s="112">
        <v>3</v>
      </c>
      <c r="GO8" s="112">
        <v>5</v>
      </c>
      <c r="GP8" s="112">
        <v>4</v>
      </c>
      <c r="GQ8" s="112">
        <v>5</v>
      </c>
      <c r="GR8" s="112">
        <v>5</v>
      </c>
      <c r="GS8" s="112">
        <v>4</v>
      </c>
      <c r="GT8" s="112">
        <v>5</v>
      </c>
      <c r="GU8" s="112">
        <v>2</v>
      </c>
      <c r="GV8" s="112">
        <v>2</v>
      </c>
      <c r="GW8" s="112">
        <v>1</v>
      </c>
      <c r="GX8" s="112">
        <v>1</v>
      </c>
      <c r="GY8" s="112">
        <v>4</v>
      </c>
      <c r="GZ8" s="112">
        <v>3</v>
      </c>
      <c r="HA8" s="112">
        <v>5</v>
      </c>
      <c r="HB8" s="112">
        <v>4</v>
      </c>
      <c r="HC8" s="112">
        <v>5</v>
      </c>
      <c r="HD8" s="112">
        <v>4</v>
      </c>
      <c r="HE8" s="112">
        <v>5</v>
      </c>
      <c r="HF8" s="112">
        <v>4</v>
      </c>
      <c r="HG8" s="112">
        <v>3</v>
      </c>
      <c r="HH8" s="112">
        <v>3</v>
      </c>
      <c r="HI8" s="112">
        <v>4</v>
      </c>
      <c r="HJ8" s="112">
        <v>5</v>
      </c>
      <c r="HK8" s="112">
        <v>3</v>
      </c>
      <c r="HL8" s="112">
        <v>5</v>
      </c>
      <c r="HM8" s="112">
        <v>4</v>
      </c>
      <c r="HN8" s="112">
        <v>4</v>
      </c>
      <c r="HO8" s="112">
        <v>5</v>
      </c>
      <c r="HP8" s="112">
        <v>4</v>
      </c>
      <c r="HQ8" s="112">
        <v>2</v>
      </c>
      <c r="HR8" s="112"/>
      <c r="HS8" s="112">
        <v>4</v>
      </c>
      <c r="HT8" s="112"/>
      <c r="HU8" s="112"/>
      <c r="HV8" s="112">
        <v>4</v>
      </c>
      <c r="HW8" s="112">
        <v>4</v>
      </c>
      <c r="HX8" s="112">
        <v>4</v>
      </c>
      <c r="HY8" s="112">
        <v>5</v>
      </c>
      <c r="HZ8" s="112">
        <v>4</v>
      </c>
      <c r="IA8" s="112">
        <v>4</v>
      </c>
      <c r="IB8" s="112">
        <v>4</v>
      </c>
      <c r="IC8" s="112">
        <v>4</v>
      </c>
      <c r="ID8" s="112">
        <v>4</v>
      </c>
      <c r="IE8" s="112">
        <v>3</v>
      </c>
      <c r="IF8" s="112"/>
      <c r="IG8" s="112"/>
      <c r="IH8" s="112"/>
      <c r="II8" s="112"/>
      <c r="IJ8" s="112"/>
      <c r="IK8" s="112"/>
      <c r="IL8" s="112">
        <v>62.4</v>
      </c>
      <c r="IM8" s="112">
        <v>61.7</v>
      </c>
      <c r="IN8" s="112">
        <v>63</v>
      </c>
      <c r="IO8" s="112">
        <v>61.5</v>
      </c>
      <c r="IP8" s="112">
        <v>62.2</v>
      </c>
      <c r="IQ8" s="112">
        <v>62.2</v>
      </c>
      <c r="IR8" s="112">
        <v>63.8</v>
      </c>
      <c r="IS8" s="112">
        <v>62.4</v>
      </c>
      <c r="IT8" s="112">
        <v>60.9</v>
      </c>
      <c r="IU8" s="112">
        <v>62.5</v>
      </c>
      <c r="IV8" s="112">
        <v>63</v>
      </c>
      <c r="IW8" s="112"/>
      <c r="IX8" s="112">
        <v>61.9</v>
      </c>
      <c r="IY8" s="112">
        <v>60.6</v>
      </c>
      <c r="IZ8" s="112">
        <v>62.2</v>
      </c>
      <c r="JA8" s="112"/>
      <c r="JB8" s="112">
        <v>62.2</v>
      </c>
      <c r="JC8" s="112">
        <v>61.4</v>
      </c>
      <c r="JD8" s="112">
        <v>69</v>
      </c>
      <c r="JE8" s="112">
        <v>61.7</v>
      </c>
      <c r="JF8" s="112">
        <v>62.2</v>
      </c>
      <c r="JG8" s="112">
        <v>63.4</v>
      </c>
      <c r="JH8" s="112">
        <v>63.8</v>
      </c>
      <c r="JI8" s="112">
        <v>62.5</v>
      </c>
      <c r="JJ8" s="112"/>
      <c r="JK8" s="112"/>
      <c r="JL8" s="112">
        <v>61.7</v>
      </c>
      <c r="JM8" s="112">
        <v>55.9</v>
      </c>
      <c r="JN8" s="112">
        <v>60.5</v>
      </c>
      <c r="JO8" s="112">
        <v>60.9</v>
      </c>
      <c r="JP8" s="112">
        <v>60.4</v>
      </c>
      <c r="JQ8" s="112">
        <v>61.2</v>
      </c>
      <c r="JR8" s="112">
        <v>64.2</v>
      </c>
      <c r="JS8" s="112">
        <v>62.7</v>
      </c>
      <c r="JT8" s="112">
        <v>64.900000000000006</v>
      </c>
      <c r="JU8" s="112">
        <v>63.8</v>
      </c>
      <c r="JV8" s="112">
        <v>61.6</v>
      </c>
      <c r="JW8" s="112">
        <v>61.8</v>
      </c>
      <c r="JX8" s="112">
        <v>62.5</v>
      </c>
      <c r="JY8" s="112">
        <v>60.8</v>
      </c>
      <c r="JZ8" s="112">
        <v>60.6</v>
      </c>
      <c r="KA8" s="112"/>
      <c r="KB8" s="112">
        <v>58.9</v>
      </c>
      <c r="KC8" s="112">
        <v>58.7</v>
      </c>
      <c r="KD8" s="112">
        <v>58.1</v>
      </c>
      <c r="KE8" s="112">
        <v>59.3</v>
      </c>
      <c r="KF8" s="112"/>
      <c r="KG8" s="112">
        <v>57.3</v>
      </c>
      <c r="KH8" s="112"/>
      <c r="KI8" s="112"/>
      <c r="KJ8" s="112"/>
      <c r="KK8" s="112"/>
      <c r="KL8" s="112">
        <v>58.2</v>
      </c>
      <c r="KM8" s="112">
        <v>61.2</v>
      </c>
      <c r="KN8" s="112">
        <v>63.6</v>
      </c>
      <c r="KO8" s="112">
        <v>64.3</v>
      </c>
      <c r="KP8" s="112">
        <v>62.9</v>
      </c>
      <c r="KQ8" s="112">
        <v>61.8</v>
      </c>
      <c r="KR8" s="112">
        <v>62.3</v>
      </c>
      <c r="KS8" s="112">
        <v>57.1</v>
      </c>
      <c r="KT8" s="112">
        <v>63.1</v>
      </c>
      <c r="KU8" s="112">
        <v>59.1</v>
      </c>
      <c r="KV8" s="112">
        <v>61.4</v>
      </c>
      <c r="KW8" s="112">
        <v>62.9</v>
      </c>
      <c r="KX8" s="112">
        <v>57.7</v>
      </c>
      <c r="KY8" s="112">
        <v>60.4</v>
      </c>
      <c r="KZ8" s="112">
        <v>59.1</v>
      </c>
      <c r="LA8" s="112">
        <v>62.4</v>
      </c>
      <c r="LB8" s="112">
        <v>59.2</v>
      </c>
      <c r="LC8" s="112">
        <v>62.1</v>
      </c>
      <c r="LD8" s="112">
        <v>66.099999999999994</v>
      </c>
      <c r="LE8" s="112">
        <v>65</v>
      </c>
      <c r="LF8" s="112">
        <v>66.099999999999994</v>
      </c>
      <c r="LG8" s="112">
        <v>66.8</v>
      </c>
      <c r="LH8" s="112">
        <v>67.3</v>
      </c>
      <c r="LI8" s="112">
        <v>66.900000000000006</v>
      </c>
      <c r="LJ8" s="112">
        <v>71.5</v>
      </c>
      <c r="LK8" s="112">
        <v>60</v>
      </c>
      <c r="LL8" s="112">
        <v>59.5</v>
      </c>
      <c r="LM8" s="112">
        <v>61.9</v>
      </c>
      <c r="LN8" s="112">
        <v>61.6</v>
      </c>
      <c r="LO8" s="112">
        <v>61.7</v>
      </c>
      <c r="LP8" s="112">
        <v>60.4</v>
      </c>
      <c r="LQ8" s="112">
        <v>62.6</v>
      </c>
      <c r="LR8" s="112">
        <v>60</v>
      </c>
      <c r="LS8" s="112">
        <v>60.4</v>
      </c>
      <c r="LT8" s="112">
        <v>62.5</v>
      </c>
      <c r="LU8" s="112">
        <v>59.6</v>
      </c>
      <c r="LV8" s="112">
        <v>59.7</v>
      </c>
      <c r="LW8" s="112">
        <v>62.4</v>
      </c>
      <c r="LX8" s="112">
        <v>64.099999999999994</v>
      </c>
      <c r="LY8" s="112">
        <v>59.3</v>
      </c>
      <c r="LZ8" s="112">
        <v>62.8</v>
      </c>
      <c r="MA8" s="112">
        <v>62.4</v>
      </c>
      <c r="MB8" s="112">
        <v>63.3</v>
      </c>
      <c r="MC8" s="112">
        <v>61</v>
      </c>
      <c r="MD8" s="112"/>
      <c r="ME8" s="112">
        <v>63.2</v>
      </c>
      <c r="MF8" s="112"/>
      <c r="MG8" s="112"/>
      <c r="MH8" s="112">
        <v>62.4</v>
      </c>
      <c r="MI8" s="112">
        <v>63.4</v>
      </c>
      <c r="MJ8" s="112">
        <v>62.7</v>
      </c>
      <c r="MK8" s="112">
        <v>62.4</v>
      </c>
      <c r="ML8" s="112">
        <v>62.5</v>
      </c>
      <c r="MM8" s="112">
        <v>64.900000000000006</v>
      </c>
      <c r="MN8" s="112">
        <v>62.8</v>
      </c>
      <c r="MO8" s="112">
        <v>62.4</v>
      </c>
      <c r="MP8" s="112">
        <v>62.2</v>
      </c>
      <c r="MQ8" s="112">
        <v>63.7</v>
      </c>
      <c r="MR8" s="112"/>
      <c r="MS8" s="112"/>
      <c r="MT8" s="112"/>
      <c r="MU8" s="112"/>
      <c r="MV8" s="112"/>
      <c r="MW8" s="112"/>
      <c r="MX8" s="112">
        <v>98.2</v>
      </c>
      <c r="MY8" s="112">
        <v>98.4</v>
      </c>
      <c r="MZ8" s="112">
        <v>99.2</v>
      </c>
      <c r="NA8" s="112">
        <v>98.1</v>
      </c>
      <c r="NB8" s="112">
        <v>98.8</v>
      </c>
      <c r="NC8" s="112">
        <v>98.6</v>
      </c>
      <c r="ND8" s="112">
        <v>99.1</v>
      </c>
      <c r="NE8" s="112">
        <v>98.3</v>
      </c>
      <c r="NF8" s="112">
        <v>98.4</v>
      </c>
      <c r="NG8" s="112">
        <v>98.9</v>
      </c>
      <c r="NH8" s="112">
        <v>99.2</v>
      </c>
      <c r="NI8" s="112"/>
      <c r="NJ8" s="112">
        <v>99.3</v>
      </c>
      <c r="NK8" s="112">
        <v>98.2</v>
      </c>
      <c r="NL8" s="112">
        <v>98</v>
      </c>
      <c r="NM8" s="112"/>
      <c r="NN8" s="112">
        <v>98.5</v>
      </c>
      <c r="NO8" s="112">
        <v>98.1</v>
      </c>
      <c r="NP8" s="112">
        <v>98.9</v>
      </c>
      <c r="NQ8" s="112">
        <v>98</v>
      </c>
      <c r="NR8" s="112">
        <v>98.8</v>
      </c>
      <c r="NS8" s="112">
        <v>99</v>
      </c>
      <c r="NT8" s="112">
        <v>99.1</v>
      </c>
      <c r="NU8" s="112">
        <v>98.3</v>
      </c>
      <c r="NV8" s="112"/>
      <c r="NW8" s="112"/>
      <c r="NX8" s="112">
        <v>97.2</v>
      </c>
      <c r="NY8" s="112">
        <v>88.2</v>
      </c>
      <c r="NZ8" s="112">
        <v>98.6</v>
      </c>
      <c r="OA8" s="112">
        <v>99.2</v>
      </c>
      <c r="OB8" s="112">
        <v>94.8</v>
      </c>
      <c r="OC8" s="112">
        <v>99.3</v>
      </c>
      <c r="OD8" s="112">
        <v>97.4</v>
      </c>
      <c r="OE8" s="112">
        <v>98.4</v>
      </c>
      <c r="OF8" s="112">
        <v>92.4</v>
      </c>
      <c r="OG8" s="112">
        <v>90.5</v>
      </c>
      <c r="OH8" s="112">
        <v>97.1</v>
      </c>
      <c r="OI8" s="112">
        <v>99.2</v>
      </c>
      <c r="OJ8" s="112">
        <v>95.7</v>
      </c>
      <c r="OK8" s="112">
        <v>95.7</v>
      </c>
      <c r="OL8" s="112">
        <v>96.8</v>
      </c>
      <c r="OM8" s="112"/>
      <c r="ON8" s="112">
        <v>98.3</v>
      </c>
      <c r="OO8" s="112">
        <v>99.3</v>
      </c>
      <c r="OP8" s="112">
        <v>84.4</v>
      </c>
      <c r="OQ8" s="112">
        <v>98.6</v>
      </c>
      <c r="OR8" s="112"/>
      <c r="OS8" s="112">
        <v>94.8</v>
      </c>
      <c r="OT8" s="112"/>
      <c r="OU8" s="112"/>
      <c r="OV8" s="112"/>
      <c r="OW8" s="112"/>
      <c r="OX8" s="112">
        <v>91.9</v>
      </c>
      <c r="OY8" s="112">
        <v>99.3</v>
      </c>
      <c r="OZ8" s="112">
        <v>92.7</v>
      </c>
      <c r="PA8" s="112">
        <v>85.3</v>
      </c>
      <c r="PB8" s="112">
        <v>85.2</v>
      </c>
      <c r="PC8" s="112">
        <v>98.4</v>
      </c>
      <c r="PD8" s="112">
        <v>97.5</v>
      </c>
      <c r="PE8" s="112">
        <v>99</v>
      </c>
      <c r="PF8" s="112">
        <v>94.9</v>
      </c>
      <c r="PG8" s="112">
        <v>98.9</v>
      </c>
      <c r="PH8" s="112">
        <v>97.4</v>
      </c>
      <c r="PI8" s="112">
        <v>99.1</v>
      </c>
      <c r="PJ8" s="112">
        <v>98.6</v>
      </c>
      <c r="PK8" s="112">
        <v>98.9</v>
      </c>
      <c r="PL8" s="112">
        <v>98.7</v>
      </c>
      <c r="PM8" s="112">
        <v>98.1</v>
      </c>
      <c r="PN8" s="112">
        <v>99.3</v>
      </c>
      <c r="PO8" s="112">
        <v>98.3</v>
      </c>
      <c r="PP8" s="112">
        <v>99.8</v>
      </c>
      <c r="PQ8" s="112">
        <v>99.8</v>
      </c>
      <c r="PR8" s="112">
        <v>99.8</v>
      </c>
      <c r="PS8" s="112">
        <v>84.9</v>
      </c>
      <c r="PT8" s="112">
        <v>94.3</v>
      </c>
      <c r="PU8" s="112">
        <v>89.2</v>
      </c>
      <c r="PV8" s="112">
        <v>94.4</v>
      </c>
      <c r="PW8" s="112">
        <v>97.5</v>
      </c>
      <c r="PX8" s="112">
        <v>95.2</v>
      </c>
      <c r="PY8" s="112">
        <v>94.6</v>
      </c>
      <c r="PZ8" s="112">
        <v>98.2</v>
      </c>
      <c r="QA8" s="112">
        <v>98</v>
      </c>
      <c r="QB8" s="112">
        <v>98.6</v>
      </c>
      <c r="QC8" s="112">
        <v>99.3</v>
      </c>
      <c r="QD8" s="112">
        <v>98.4</v>
      </c>
      <c r="QE8" s="112">
        <v>98.2</v>
      </c>
      <c r="QF8" s="112">
        <v>96.9</v>
      </c>
      <c r="QG8" s="112">
        <v>78.7</v>
      </c>
      <c r="QH8" s="112">
        <v>99.3</v>
      </c>
      <c r="QI8" s="112">
        <v>92.8</v>
      </c>
      <c r="QJ8" s="112">
        <v>86.5</v>
      </c>
      <c r="QK8" s="112">
        <v>96.4</v>
      </c>
      <c r="QL8" s="112">
        <v>99</v>
      </c>
      <c r="QM8" s="112">
        <v>99.3</v>
      </c>
      <c r="QN8" s="112">
        <v>98.4</v>
      </c>
      <c r="QO8" s="112">
        <v>99.3</v>
      </c>
      <c r="QP8" s="112"/>
      <c r="QQ8" s="112">
        <v>97.6</v>
      </c>
      <c r="QR8" s="112"/>
      <c r="QS8" s="112"/>
      <c r="QT8" s="112">
        <v>98.4</v>
      </c>
      <c r="QU8" s="112">
        <v>98.6</v>
      </c>
      <c r="QV8" s="112">
        <v>98.2</v>
      </c>
      <c r="QW8" s="112">
        <v>98.6</v>
      </c>
      <c r="QX8" s="112">
        <v>99.2</v>
      </c>
      <c r="QY8" s="112">
        <v>99.8</v>
      </c>
      <c r="QZ8" s="112">
        <v>98.3</v>
      </c>
      <c r="RA8" s="112">
        <v>98.2</v>
      </c>
      <c r="RB8" s="112">
        <v>98.6</v>
      </c>
      <c r="RC8" s="112">
        <v>91.3</v>
      </c>
      <c r="RD8" s="112"/>
      <c r="RE8" s="112"/>
      <c r="RF8" s="112"/>
      <c r="RG8" s="112"/>
      <c r="RH8" s="112"/>
      <c r="RI8" s="112"/>
      <c r="RJ8" s="112">
        <v>19.600000000000001</v>
      </c>
      <c r="RK8" s="112">
        <v>17.600000000000001</v>
      </c>
      <c r="RL8" s="112">
        <v>25.4</v>
      </c>
      <c r="RM8" s="112">
        <v>20.8</v>
      </c>
      <c r="RN8" s="112">
        <v>22.7</v>
      </c>
      <c r="RO8" s="112">
        <v>17.8</v>
      </c>
      <c r="RP8" s="112">
        <v>26.9</v>
      </c>
      <c r="RQ8" s="112">
        <v>21.2</v>
      </c>
      <c r="RR8" s="112">
        <v>15.7</v>
      </c>
      <c r="RS8" s="112">
        <v>20.7</v>
      </c>
      <c r="RT8" s="112">
        <v>25.4</v>
      </c>
      <c r="RU8" s="112"/>
      <c r="RV8" s="112">
        <v>21.8</v>
      </c>
      <c r="RW8" s="112">
        <v>10</v>
      </c>
      <c r="RX8" s="112">
        <v>23</v>
      </c>
      <c r="RY8" s="112"/>
      <c r="RZ8" s="112">
        <v>15.1</v>
      </c>
      <c r="SA8" s="112">
        <v>10</v>
      </c>
      <c r="SB8" s="112">
        <v>25.6</v>
      </c>
      <c r="SC8" s="112">
        <v>16</v>
      </c>
      <c r="SD8" s="112">
        <v>22.7</v>
      </c>
      <c r="SE8" s="112">
        <v>23.8</v>
      </c>
      <c r="SF8" s="112">
        <v>26.9</v>
      </c>
      <c r="SG8" s="112">
        <v>21.2</v>
      </c>
      <c r="SH8" s="112"/>
      <c r="SI8" s="112"/>
      <c r="SJ8" s="112">
        <v>14.2</v>
      </c>
      <c r="SK8" s="112">
        <v>24.2</v>
      </c>
      <c r="SL8" s="112">
        <v>17.3</v>
      </c>
      <c r="SM8" s="112">
        <v>26.9</v>
      </c>
      <c r="SN8" s="112">
        <v>27.3</v>
      </c>
      <c r="SO8" s="112">
        <v>27.6</v>
      </c>
      <c r="SP8" s="112">
        <v>13.1</v>
      </c>
      <c r="SQ8" s="112">
        <v>21.5</v>
      </c>
      <c r="SR8" s="112">
        <v>20.2</v>
      </c>
      <c r="SS8" s="112">
        <v>23.8</v>
      </c>
      <c r="ST8" s="112">
        <v>23.1</v>
      </c>
      <c r="SU8" s="112">
        <v>23.8</v>
      </c>
      <c r="SV8" s="112">
        <v>20.2</v>
      </c>
      <c r="SW8" s="112">
        <v>24.3</v>
      </c>
      <c r="SX8" s="112">
        <v>10.1</v>
      </c>
      <c r="SY8" s="112"/>
      <c r="SZ8" s="112">
        <v>22.8</v>
      </c>
      <c r="TA8" s="112">
        <v>25.5</v>
      </c>
      <c r="TB8" s="112">
        <v>37.4</v>
      </c>
      <c r="TC8" s="112">
        <v>37.1</v>
      </c>
      <c r="TD8" s="112"/>
      <c r="TE8" s="112">
        <v>41.3</v>
      </c>
      <c r="TF8" s="112"/>
      <c r="TG8" s="112"/>
      <c r="TH8" s="112"/>
      <c r="TI8" s="112"/>
      <c r="TJ8" s="112">
        <v>14.8</v>
      </c>
      <c r="TK8" s="112">
        <v>20.7</v>
      </c>
      <c r="TL8" s="112">
        <v>20.8</v>
      </c>
      <c r="TM8" s="112">
        <v>26.9</v>
      </c>
      <c r="TN8" s="112">
        <v>15.2</v>
      </c>
      <c r="TO8" s="112">
        <v>16.899999999999999</v>
      </c>
      <c r="TP8" s="112">
        <v>14.8</v>
      </c>
      <c r="TQ8" s="112">
        <v>15.7</v>
      </c>
      <c r="TR8" s="112">
        <v>24.1</v>
      </c>
      <c r="TS8" s="112">
        <v>21.8</v>
      </c>
      <c r="TT8" s="112">
        <v>25</v>
      </c>
      <c r="TU8" s="112">
        <v>21.5</v>
      </c>
      <c r="TV8" s="112">
        <v>25</v>
      </c>
      <c r="TW8" s="112">
        <v>20.6</v>
      </c>
      <c r="TX8" s="112">
        <v>12.3</v>
      </c>
      <c r="TY8" s="112">
        <v>10</v>
      </c>
      <c r="TZ8" s="112">
        <v>26.4</v>
      </c>
      <c r="UA8" s="112">
        <v>24</v>
      </c>
      <c r="UB8" s="112">
        <v>12.7</v>
      </c>
      <c r="UC8" s="112">
        <v>22.3</v>
      </c>
      <c r="UD8" s="112">
        <v>13.2</v>
      </c>
      <c r="UE8" s="112">
        <v>24</v>
      </c>
      <c r="UF8" s="112">
        <v>25</v>
      </c>
      <c r="UG8" s="112">
        <v>41.6</v>
      </c>
      <c r="UH8" s="112">
        <v>48</v>
      </c>
      <c r="UI8" s="112">
        <v>20.399999999999999</v>
      </c>
      <c r="UJ8" s="112">
        <v>26.6</v>
      </c>
      <c r="UK8" s="112">
        <v>17</v>
      </c>
      <c r="UL8" s="112">
        <v>18.3</v>
      </c>
      <c r="UM8" s="112">
        <v>17</v>
      </c>
      <c r="UN8" s="112">
        <v>23.8</v>
      </c>
      <c r="UO8" s="112">
        <v>19.399999999999999</v>
      </c>
      <c r="UP8" s="112">
        <v>12.2</v>
      </c>
      <c r="UQ8" s="112">
        <v>18</v>
      </c>
      <c r="UR8" s="112">
        <v>23.4</v>
      </c>
      <c r="US8" s="112">
        <v>18.3</v>
      </c>
      <c r="UT8" s="112">
        <v>20.3</v>
      </c>
      <c r="UU8" s="112">
        <v>27.8</v>
      </c>
      <c r="UV8" s="112">
        <v>25.9</v>
      </c>
      <c r="UW8" s="112">
        <v>25.6</v>
      </c>
      <c r="UX8" s="112">
        <v>12.1</v>
      </c>
      <c r="UY8" s="112">
        <v>27.5</v>
      </c>
      <c r="UZ8" s="112">
        <v>22.1</v>
      </c>
      <c r="VA8" s="112">
        <v>36</v>
      </c>
      <c r="VB8" s="112"/>
      <c r="VC8" s="112">
        <v>38.1</v>
      </c>
      <c r="VD8" s="112"/>
      <c r="VE8" s="112"/>
      <c r="VF8" s="112">
        <v>18.3</v>
      </c>
      <c r="VG8" s="112">
        <v>18.5</v>
      </c>
      <c r="VH8" s="112">
        <v>21.9</v>
      </c>
      <c r="VI8" s="112">
        <v>21.3</v>
      </c>
      <c r="VJ8" s="112">
        <v>25.4</v>
      </c>
      <c r="VK8" s="112">
        <v>18.899999999999999</v>
      </c>
      <c r="VL8" s="112">
        <v>20.8</v>
      </c>
      <c r="VM8" s="112">
        <v>21.6</v>
      </c>
      <c r="VN8" s="112">
        <v>23.7</v>
      </c>
      <c r="VO8" s="112">
        <v>19.8</v>
      </c>
      <c r="VP8" s="112"/>
      <c r="VQ8" s="112"/>
      <c r="VR8" s="112"/>
      <c r="VS8" s="112"/>
      <c r="VT8" s="112"/>
      <c r="VU8" s="113"/>
    </row>
  </sheetData>
  <mergeCells count="593">
    <mergeCell ref="M3:M7"/>
    <mergeCell ref="N3:N7"/>
    <mergeCell ref="G3:G7"/>
    <mergeCell ref="H3:H7"/>
    <mergeCell ref="I3:I7"/>
    <mergeCell ref="J3:J7"/>
    <mergeCell ref="K3:K7"/>
    <mergeCell ref="L3:L7"/>
    <mergeCell ref="A3:A7"/>
    <mergeCell ref="B3:B7"/>
    <mergeCell ref="C3:C7"/>
    <mergeCell ref="D3:D7"/>
    <mergeCell ref="E3:E7"/>
    <mergeCell ref="F3:F7"/>
    <mergeCell ref="T3:T7"/>
    <mergeCell ref="U3:U7"/>
    <mergeCell ref="V3:V7"/>
    <mergeCell ref="W3:W7"/>
    <mergeCell ref="X3:X7"/>
    <mergeCell ref="O3:O7"/>
    <mergeCell ref="P3:P7"/>
    <mergeCell ref="Q3:Q7"/>
    <mergeCell ref="R3:R7"/>
    <mergeCell ref="S3:S7"/>
    <mergeCell ref="AD3:AD7"/>
    <mergeCell ref="AE3:AE7"/>
    <mergeCell ref="AF3:AF7"/>
    <mergeCell ref="AG3:AG7"/>
    <mergeCell ref="AH3:AH7"/>
    <mergeCell ref="Y3:Y7"/>
    <mergeCell ref="Z3:Z7"/>
    <mergeCell ref="AA3:AA7"/>
    <mergeCell ref="AB3:AB7"/>
    <mergeCell ref="AC3:AC7"/>
    <mergeCell ref="AN3:AN7"/>
    <mergeCell ref="AO3:AO7"/>
    <mergeCell ref="AP3:AP7"/>
    <mergeCell ref="AQ3:AQ7"/>
    <mergeCell ref="AR3:AR7"/>
    <mergeCell ref="AI3:AI7"/>
    <mergeCell ref="AJ3:AJ7"/>
    <mergeCell ref="AK3:AK7"/>
    <mergeCell ref="AL3:AL7"/>
    <mergeCell ref="AM3:AM7"/>
    <mergeCell ref="AX3:AX7"/>
    <mergeCell ref="AY3:AY7"/>
    <mergeCell ref="AZ3:AZ7"/>
    <mergeCell ref="BA3:BA7"/>
    <mergeCell ref="BB3:BB7"/>
    <mergeCell ref="AS3:AS7"/>
    <mergeCell ref="AT3:AT7"/>
    <mergeCell ref="AU3:AU7"/>
    <mergeCell ref="AV3:AV7"/>
    <mergeCell ref="AW3:AW7"/>
    <mergeCell ref="BH3:BH7"/>
    <mergeCell ref="BI3:BI7"/>
    <mergeCell ref="BJ3:BJ7"/>
    <mergeCell ref="BK3:BK7"/>
    <mergeCell ref="BL3:BL7"/>
    <mergeCell ref="BC3:BC7"/>
    <mergeCell ref="BD3:BD7"/>
    <mergeCell ref="BE3:BE7"/>
    <mergeCell ref="BF3:BF7"/>
    <mergeCell ref="BG3:BG7"/>
    <mergeCell ref="BR3:BR7"/>
    <mergeCell ref="BS3:BS7"/>
    <mergeCell ref="BT3:BT7"/>
    <mergeCell ref="BU3:BU7"/>
    <mergeCell ref="BV3:BV7"/>
    <mergeCell ref="BM3:BM7"/>
    <mergeCell ref="BN3:BN7"/>
    <mergeCell ref="BO3:BO7"/>
    <mergeCell ref="BP3:BP7"/>
    <mergeCell ref="BQ3:BQ7"/>
    <mergeCell ref="CB3:CB7"/>
    <mergeCell ref="CC3:CC7"/>
    <mergeCell ref="CD3:CD7"/>
    <mergeCell ref="CE3:CE7"/>
    <mergeCell ref="CF3:CF7"/>
    <mergeCell ref="BW3:BW7"/>
    <mergeCell ref="BX3:BX7"/>
    <mergeCell ref="BY3:BY7"/>
    <mergeCell ref="BZ3:BZ7"/>
    <mergeCell ref="CA3:CA7"/>
    <mergeCell ref="CL3:CL7"/>
    <mergeCell ref="CM3:CM7"/>
    <mergeCell ref="CN3:CN7"/>
    <mergeCell ref="CO3:CO7"/>
    <mergeCell ref="CP3:CP7"/>
    <mergeCell ref="CG3:CG7"/>
    <mergeCell ref="CH3:CH7"/>
    <mergeCell ref="CI3:CI7"/>
    <mergeCell ref="CJ3:CJ7"/>
    <mergeCell ref="CK3:CK7"/>
    <mergeCell ref="CV3:CV7"/>
    <mergeCell ref="CW3:CW7"/>
    <mergeCell ref="CX3:CX7"/>
    <mergeCell ref="CY3:CY7"/>
    <mergeCell ref="CZ3:CZ7"/>
    <mergeCell ref="CQ3:CQ7"/>
    <mergeCell ref="CR3:CR7"/>
    <mergeCell ref="CS3:CS7"/>
    <mergeCell ref="CT3:CT7"/>
    <mergeCell ref="CU3:CU7"/>
    <mergeCell ref="DF3:DF7"/>
    <mergeCell ref="DG3:DG7"/>
    <mergeCell ref="DH3:DH7"/>
    <mergeCell ref="DI3:DI7"/>
    <mergeCell ref="DJ3:DJ7"/>
    <mergeCell ref="DA3:DA7"/>
    <mergeCell ref="DB3:DB7"/>
    <mergeCell ref="DC3:DC7"/>
    <mergeCell ref="DD3:DD7"/>
    <mergeCell ref="DE3:DE7"/>
    <mergeCell ref="DP3:DP7"/>
    <mergeCell ref="DQ3:DQ7"/>
    <mergeCell ref="DR3:DR7"/>
    <mergeCell ref="DS3:DS7"/>
    <mergeCell ref="DT3:DT7"/>
    <mergeCell ref="DK3:DK7"/>
    <mergeCell ref="DL3:DL7"/>
    <mergeCell ref="DM3:DM7"/>
    <mergeCell ref="DN3:DN7"/>
    <mergeCell ref="DO3:DO7"/>
    <mergeCell ref="DZ3:DZ7"/>
    <mergeCell ref="EA3:EA7"/>
    <mergeCell ref="EB3:EB7"/>
    <mergeCell ref="EC3:EC7"/>
    <mergeCell ref="ED3:ED7"/>
    <mergeCell ref="DU3:DU7"/>
    <mergeCell ref="DV3:DV7"/>
    <mergeCell ref="DW3:DW7"/>
    <mergeCell ref="DX3:DX7"/>
    <mergeCell ref="DY3:DY7"/>
    <mergeCell ref="EJ3:EJ7"/>
    <mergeCell ref="EK3:EK7"/>
    <mergeCell ref="EL3:EL7"/>
    <mergeCell ref="EM3:EM7"/>
    <mergeCell ref="EN3:EN7"/>
    <mergeCell ref="EE3:EE7"/>
    <mergeCell ref="EF3:EF7"/>
    <mergeCell ref="EG3:EG7"/>
    <mergeCell ref="EH3:EH7"/>
    <mergeCell ref="EI3:EI7"/>
    <mergeCell ref="ET3:ET7"/>
    <mergeCell ref="EU3:EU7"/>
    <mergeCell ref="EV3:EV7"/>
    <mergeCell ref="EW3:EW7"/>
    <mergeCell ref="EX3:EX7"/>
    <mergeCell ref="EO3:EO7"/>
    <mergeCell ref="EP3:EP7"/>
    <mergeCell ref="EQ3:EQ7"/>
    <mergeCell ref="ER3:ER7"/>
    <mergeCell ref="ES3:ES7"/>
    <mergeCell ref="FD3:FD7"/>
    <mergeCell ref="FE3:FE7"/>
    <mergeCell ref="FF3:FF7"/>
    <mergeCell ref="FG3:FG7"/>
    <mergeCell ref="FH3:FH7"/>
    <mergeCell ref="EY3:EY7"/>
    <mergeCell ref="EZ3:EZ7"/>
    <mergeCell ref="FA3:FA7"/>
    <mergeCell ref="FB3:FB7"/>
    <mergeCell ref="FC3:FC7"/>
    <mergeCell ref="FN3:FN7"/>
    <mergeCell ref="FO3:FO7"/>
    <mergeCell ref="FP3:FP7"/>
    <mergeCell ref="FQ3:FQ7"/>
    <mergeCell ref="FR3:FR7"/>
    <mergeCell ref="FI3:FI7"/>
    <mergeCell ref="FJ3:FJ7"/>
    <mergeCell ref="FK3:FK7"/>
    <mergeCell ref="FL3:FL7"/>
    <mergeCell ref="FM3:FM7"/>
    <mergeCell ref="FX3:FX7"/>
    <mergeCell ref="FY3:FY7"/>
    <mergeCell ref="FZ3:FZ7"/>
    <mergeCell ref="GA3:GA7"/>
    <mergeCell ref="GB3:GB7"/>
    <mergeCell ref="FS3:FS7"/>
    <mergeCell ref="FT3:FT7"/>
    <mergeCell ref="FU3:FU7"/>
    <mergeCell ref="FV3:FV7"/>
    <mergeCell ref="FW3:FW7"/>
    <mergeCell ref="GH3:GH7"/>
    <mergeCell ref="GI3:GI7"/>
    <mergeCell ref="GJ3:GJ7"/>
    <mergeCell ref="GK3:GK7"/>
    <mergeCell ref="GL3:GL7"/>
    <mergeCell ref="GC3:GC7"/>
    <mergeCell ref="GD3:GD7"/>
    <mergeCell ref="GE3:GE7"/>
    <mergeCell ref="GF3:GF7"/>
    <mergeCell ref="GG3:GG7"/>
    <mergeCell ref="GR3:GR7"/>
    <mergeCell ref="GS3:GS7"/>
    <mergeCell ref="GT3:GT7"/>
    <mergeCell ref="GU3:GU7"/>
    <mergeCell ref="GV3:GV7"/>
    <mergeCell ref="GM3:GM7"/>
    <mergeCell ref="GN3:GN7"/>
    <mergeCell ref="GO3:GO7"/>
    <mergeCell ref="GP3:GP7"/>
    <mergeCell ref="GQ3:GQ7"/>
    <mergeCell ref="HB3:HB7"/>
    <mergeCell ref="HC3:HC7"/>
    <mergeCell ref="HD3:HD7"/>
    <mergeCell ref="HE3:HE7"/>
    <mergeCell ref="HF3:HF7"/>
    <mergeCell ref="GW3:GW7"/>
    <mergeCell ref="GX3:GX7"/>
    <mergeCell ref="GY3:GY7"/>
    <mergeCell ref="GZ3:GZ7"/>
    <mergeCell ref="HA3:HA7"/>
    <mergeCell ref="HL3:HL7"/>
    <mergeCell ref="HM3:HM7"/>
    <mergeCell ref="HN3:HN7"/>
    <mergeCell ref="HO3:HO7"/>
    <mergeCell ref="HP3:HP7"/>
    <mergeCell ref="HG3:HG7"/>
    <mergeCell ref="HH3:HH7"/>
    <mergeCell ref="HI3:HI7"/>
    <mergeCell ref="HJ3:HJ7"/>
    <mergeCell ref="HK3:HK7"/>
    <mergeCell ref="HV3:HV7"/>
    <mergeCell ref="HW3:HW7"/>
    <mergeCell ref="HX3:HX7"/>
    <mergeCell ref="HY3:HY7"/>
    <mergeCell ref="HZ3:HZ7"/>
    <mergeCell ref="HQ3:HQ7"/>
    <mergeCell ref="HR3:HR7"/>
    <mergeCell ref="HS3:HS7"/>
    <mergeCell ref="HT3:HT7"/>
    <mergeCell ref="HU3:HU7"/>
    <mergeCell ref="IF3:IF7"/>
    <mergeCell ref="IG3:IG7"/>
    <mergeCell ref="IH3:IH7"/>
    <mergeCell ref="II3:II7"/>
    <mergeCell ref="IJ3:IJ7"/>
    <mergeCell ref="IA3:IA7"/>
    <mergeCell ref="IB3:IB7"/>
    <mergeCell ref="IC3:IC7"/>
    <mergeCell ref="ID3:ID7"/>
    <mergeCell ref="IE3:IE7"/>
    <mergeCell ref="IP3:IP7"/>
    <mergeCell ref="IQ3:IQ7"/>
    <mergeCell ref="IR3:IR7"/>
    <mergeCell ref="IS3:IS7"/>
    <mergeCell ref="IT3:IT7"/>
    <mergeCell ref="IK3:IK7"/>
    <mergeCell ref="IL3:IL7"/>
    <mergeCell ref="IM3:IM7"/>
    <mergeCell ref="IN3:IN7"/>
    <mergeCell ref="IO3:IO7"/>
    <mergeCell ref="IZ3:IZ7"/>
    <mergeCell ref="JA3:JA7"/>
    <mergeCell ref="JB3:JB7"/>
    <mergeCell ref="JC3:JC7"/>
    <mergeCell ref="JD3:JD7"/>
    <mergeCell ref="IU3:IU7"/>
    <mergeCell ref="IV3:IV7"/>
    <mergeCell ref="IW3:IW7"/>
    <mergeCell ref="IX3:IX7"/>
    <mergeCell ref="IY3:IY7"/>
    <mergeCell ref="JJ3:JJ7"/>
    <mergeCell ref="JK3:JK7"/>
    <mergeCell ref="JL3:JL7"/>
    <mergeCell ref="JM3:JM7"/>
    <mergeCell ref="JN3:JN7"/>
    <mergeCell ref="JE3:JE7"/>
    <mergeCell ref="JF3:JF7"/>
    <mergeCell ref="JG3:JG7"/>
    <mergeCell ref="JH3:JH7"/>
    <mergeCell ref="JI3:JI7"/>
    <mergeCell ref="JT3:JT7"/>
    <mergeCell ref="JU3:JU7"/>
    <mergeCell ref="JV3:JV7"/>
    <mergeCell ref="JW3:JW7"/>
    <mergeCell ref="JX3:JX7"/>
    <mergeCell ref="JO3:JO7"/>
    <mergeCell ref="JP3:JP7"/>
    <mergeCell ref="JQ3:JQ7"/>
    <mergeCell ref="JR3:JR7"/>
    <mergeCell ref="JS3:JS7"/>
    <mergeCell ref="KD3:KD7"/>
    <mergeCell ref="KE3:KE7"/>
    <mergeCell ref="KF3:KF7"/>
    <mergeCell ref="KG3:KG7"/>
    <mergeCell ref="KH3:KH7"/>
    <mergeCell ref="JY3:JY7"/>
    <mergeCell ref="JZ3:JZ7"/>
    <mergeCell ref="KA3:KA7"/>
    <mergeCell ref="KB3:KB7"/>
    <mergeCell ref="KC3:KC7"/>
    <mergeCell ref="KN3:KN7"/>
    <mergeCell ref="KO3:KO7"/>
    <mergeCell ref="KP3:KP7"/>
    <mergeCell ref="KQ3:KQ7"/>
    <mergeCell ref="KR3:KR7"/>
    <mergeCell ref="KI3:KI7"/>
    <mergeCell ref="KJ3:KJ7"/>
    <mergeCell ref="KK3:KK7"/>
    <mergeCell ref="KL3:KL7"/>
    <mergeCell ref="KM3:KM7"/>
    <mergeCell ref="KX3:KX7"/>
    <mergeCell ref="KY3:KY7"/>
    <mergeCell ref="KZ3:KZ7"/>
    <mergeCell ref="LA3:LA7"/>
    <mergeCell ref="LB3:LB7"/>
    <mergeCell ref="KS3:KS7"/>
    <mergeCell ref="KT3:KT7"/>
    <mergeCell ref="KU3:KU7"/>
    <mergeCell ref="KV3:KV7"/>
    <mergeCell ref="KW3:KW7"/>
    <mergeCell ref="LH3:LH7"/>
    <mergeCell ref="LI3:LI7"/>
    <mergeCell ref="LJ3:LJ7"/>
    <mergeCell ref="LK3:LK7"/>
    <mergeCell ref="LL3:LL7"/>
    <mergeCell ref="LC3:LC7"/>
    <mergeCell ref="LD3:LD7"/>
    <mergeCell ref="LE3:LE7"/>
    <mergeCell ref="LF3:LF7"/>
    <mergeCell ref="LG3:LG7"/>
    <mergeCell ref="LR3:LR7"/>
    <mergeCell ref="LS3:LS7"/>
    <mergeCell ref="LT3:LT7"/>
    <mergeCell ref="LU3:LU7"/>
    <mergeCell ref="LV3:LV7"/>
    <mergeCell ref="LM3:LM7"/>
    <mergeCell ref="LN3:LN7"/>
    <mergeCell ref="LO3:LO7"/>
    <mergeCell ref="LP3:LP7"/>
    <mergeCell ref="LQ3:LQ7"/>
    <mergeCell ref="MB3:MB7"/>
    <mergeCell ref="MC3:MC7"/>
    <mergeCell ref="MD3:MD7"/>
    <mergeCell ref="ME3:ME7"/>
    <mergeCell ref="MF3:MF7"/>
    <mergeCell ref="LW3:LW7"/>
    <mergeCell ref="LX3:LX7"/>
    <mergeCell ref="LY3:LY7"/>
    <mergeCell ref="LZ3:LZ7"/>
    <mergeCell ref="MA3:MA7"/>
    <mergeCell ref="ML3:ML7"/>
    <mergeCell ref="MM3:MM7"/>
    <mergeCell ref="MN3:MN7"/>
    <mergeCell ref="MO3:MO7"/>
    <mergeCell ref="MP3:MP7"/>
    <mergeCell ref="MG3:MG7"/>
    <mergeCell ref="MH3:MH7"/>
    <mergeCell ref="MI3:MI7"/>
    <mergeCell ref="MJ3:MJ7"/>
    <mergeCell ref="MK3:MK7"/>
    <mergeCell ref="MV3:MV7"/>
    <mergeCell ref="MW3:MW7"/>
    <mergeCell ref="MX3:MX7"/>
    <mergeCell ref="MY3:MY7"/>
    <mergeCell ref="MZ3:MZ7"/>
    <mergeCell ref="MQ3:MQ7"/>
    <mergeCell ref="MR3:MR7"/>
    <mergeCell ref="MS3:MS7"/>
    <mergeCell ref="MT3:MT7"/>
    <mergeCell ref="MU3:MU7"/>
    <mergeCell ref="NF3:NF7"/>
    <mergeCell ref="NG3:NG7"/>
    <mergeCell ref="NH3:NH7"/>
    <mergeCell ref="NI3:NI7"/>
    <mergeCell ref="NJ3:NJ7"/>
    <mergeCell ref="NA3:NA7"/>
    <mergeCell ref="NB3:NB7"/>
    <mergeCell ref="NC3:NC7"/>
    <mergeCell ref="ND3:ND7"/>
    <mergeCell ref="NE3:NE7"/>
    <mergeCell ref="NP3:NP7"/>
    <mergeCell ref="NQ3:NQ7"/>
    <mergeCell ref="NR3:NR7"/>
    <mergeCell ref="NS3:NS7"/>
    <mergeCell ref="NT3:NT7"/>
    <mergeCell ref="NK3:NK7"/>
    <mergeCell ref="NL3:NL7"/>
    <mergeCell ref="NM3:NM7"/>
    <mergeCell ref="NN3:NN7"/>
    <mergeCell ref="NO3:NO7"/>
    <mergeCell ref="NZ3:NZ7"/>
    <mergeCell ref="OA3:OA7"/>
    <mergeCell ref="OB3:OB7"/>
    <mergeCell ref="OC3:OC7"/>
    <mergeCell ref="OD3:OD7"/>
    <mergeCell ref="NU3:NU7"/>
    <mergeCell ref="NV3:NV7"/>
    <mergeCell ref="NW3:NW7"/>
    <mergeCell ref="NX3:NX7"/>
    <mergeCell ref="NY3:NY7"/>
    <mergeCell ref="OJ3:OJ7"/>
    <mergeCell ref="OK3:OK7"/>
    <mergeCell ref="OL3:OL7"/>
    <mergeCell ref="OM3:OM7"/>
    <mergeCell ref="ON3:ON7"/>
    <mergeCell ref="OE3:OE7"/>
    <mergeCell ref="OF3:OF7"/>
    <mergeCell ref="OG3:OG7"/>
    <mergeCell ref="OH3:OH7"/>
    <mergeCell ref="OI3:OI7"/>
    <mergeCell ref="OT3:OT7"/>
    <mergeCell ref="OU3:OU7"/>
    <mergeCell ref="OV3:OV7"/>
    <mergeCell ref="OW3:OW7"/>
    <mergeCell ref="OX3:OX7"/>
    <mergeCell ref="OO3:OO7"/>
    <mergeCell ref="OP3:OP7"/>
    <mergeCell ref="OQ3:OQ7"/>
    <mergeCell ref="OR3:OR7"/>
    <mergeCell ref="OS3:OS7"/>
    <mergeCell ref="PD3:PD7"/>
    <mergeCell ref="PE3:PE7"/>
    <mergeCell ref="PF3:PF7"/>
    <mergeCell ref="PG3:PG7"/>
    <mergeCell ref="PH3:PH7"/>
    <mergeCell ref="OY3:OY7"/>
    <mergeCell ref="OZ3:OZ7"/>
    <mergeCell ref="PA3:PA7"/>
    <mergeCell ref="PB3:PB7"/>
    <mergeCell ref="PC3:PC7"/>
    <mergeCell ref="PN3:PN7"/>
    <mergeCell ref="PO3:PO7"/>
    <mergeCell ref="PP3:PP7"/>
    <mergeCell ref="PQ3:PQ7"/>
    <mergeCell ref="PR3:PR7"/>
    <mergeCell ref="PI3:PI7"/>
    <mergeCell ref="PJ3:PJ7"/>
    <mergeCell ref="PK3:PK7"/>
    <mergeCell ref="PL3:PL7"/>
    <mergeCell ref="PM3:PM7"/>
    <mergeCell ref="PX3:PX7"/>
    <mergeCell ref="PY3:PY7"/>
    <mergeCell ref="PZ3:PZ7"/>
    <mergeCell ref="QA3:QA7"/>
    <mergeCell ref="QB3:QB7"/>
    <mergeCell ref="PS3:PS7"/>
    <mergeCell ref="PT3:PT7"/>
    <mergeCell ref="PU3:PU7"/>
    <mergeCell ref="PV3:PV7"/>
    <mergeCell ref="PW3:PW7"/>
    <mergeCell ref="QH3:QH7"/>
    <mergeCell ref="QI3:QI7"/>
    <mergeCell ref="QJ3:QJ7"/>
    <mergeCell ref="QK3:QK7"/>
    <mergeCell ref="QL3:QL7"/>
    <mergeCell ref="QC3:QC7"/>
    <mergeCell ref="QD3:QD7"/>
    <mergeCell ref="QE3:QE7"/>
    <mergeCell ref="QF3:QF7"/>
    <mergeCell ref="QG3:QG7"/>
    <mergeCell ref="QR3:QR7"/>
    <mergeCell ref="QS3:QS7"/>
    <mergeCell ref="QT3:QT7"/>
    <mergeCell ref="QU3:QU7"/>
    <mergeCell ref="QV3:QV7"/>
    <mergeCell ref="QM3:QM7"/>
    <mergeCell ref="QN3:QN7"/>
    <mergeCell ref="QO3:QO7"/>
    <mergeCell ref="QP3:QP7"/>
    <mergeCell ref="QQ3:QQ7"/>
    <mergeCell ref="RB3:RB7"/>
    <mergeCell ref="RC3:RC7"/>
    <mergeCell ref="RD3:RD7"/>
    <mergeCell ref="RE3:RE7"/>
    <mergeCell ref="RF3:RF7"/>
    <mergeCell ref="QW3:QW7"/>
    <mergeCell ref="QX3:QX7"/>
    <mergeCell ref="QY3:QY7"/>
    <mergeCell ref="QZ3:QZ7"/>
    <mergeCell ref="RA3:RA7"/>
    <mergeCell ref="RL3:RL7"/>
    <mergeCell ref="RM3:RM7"/>
    <mergeCell ref="RN3:RN7"/>
    <mergeCell ref="RO3:RO7"/>
    <mergeCell ref="RP3:RP7"/>
    <mergeCell ref="RG3:RG7"/>
    <mergeCell ref="RH3:RH7"/>
    <mergeCell ref="RI3:RI7"/>
    <mergeCell ref="RJ3:RJ7"/>
    <mergeCell ref="RK3:RK7"/>
    <mergeCell ref="RV3:RV7"/>
    <mergeCell ref="RW3:RW7"/>
    <mergeCell ref="RX3:RX7"/>
    <mergeCell ref="RY3:RY7"/>
    <mergeCell ref="RZ3:RZ7"/>
    <mergeCell ref="RQ3:RQ7"/>
    <mergeCell ref="RR3:RR7"/>
    <mergeCell ref="RS3:RS7"/>
    <mergeCell ref="RT3:RT7"/>
    <mergeCell ref="RU3:RU7"/>
    <mergeCell ref="SF3:SF7"/>
    <mergeCell ref="SG3:SG7"/>
    <mergeCell ref="SH3:SH7"/>
    <mergeCell ref="SI3:SI7"/>
    <mergeCell ref="SJ3:SJ7"/>
    <mergeCell ref="SA3:SA7"/>
    <mergeCell ref="SB3:SB7"/>
    <mergeCell ref="SC3:SC7"/>
    <mergeCell ref="SD3:SD7"/>
    <mergeCell ref="SE3:SE7"/>
    <mergeCell ref="SP3:SP7"/>
    <mergeCell ref="SQ3:SQ7"/>
    <mergeCell ref="SR3:SR7"/>
    <mergeCell ref="SS3:SS7"/>
    <mergeCell ref="ST3:ST7"/>
    <mergeCell ref="SK3:SK7"/>
    <mergeCell ref="SL3:SL7"/>
    <mergeCell ref="SM3:SM7"/>
    <mergeCell ref="SN3:SN7"/>
    <mergeCell ref="SO3:SO7"/>
    <mergeCell ref="SZ3:SZ7"/>
    <mergeCell ref="TA3:TA7"/>
    <mergeCell ref="TB3:TB7"/>
    <mergeCell ref="TC3:TC7"/>
    <mergeCell ref="TD3:TD7"/>
    <mergeCell ref="SU3:SU7"/>
    <mergeCell ref="SV3:SV7"/>
    <mergeCell ref="SW3:SW7"/>
    <mergeCell ref="SX3:SX7"/>
    <mergeCell ref="SY3:SY7"/>
    <mergeCell ref="TJ3:TJ7"/>
    <mergeCell ref="TK3:TK7"/>
    <mergeCell ref="TL3:TL7"/>
    <mergeCell ref="TM3:TM7"/>
    <mergeCell ref="TN3:TN7"/>
    <mergeCell ref="TE3:TE7"/>
    <mergeCell ref="TF3:TF7"/>
    <mergeCell ref="TG3:TG7"/>
    <mergeCell ref="TH3:TH7"/>
    <mergeCell ref="TI3:TI7"/>
    <mergeCell ref="TT3:TT7"/>
    <mergeCell ref="TU3:TU7"/>
    <mergeCell ref="TV3:TV7"/>
    <mergeCell ref="TW3:TW7"/>
    <mergeCell ref="TX3:TX7"/>
    <mergeCell ref="TO3:TO7"/>
    <mergeCell ref="TP3:TP7"/>
    <mergeCell ref="TQ3:TQ7"/>
    <mergeCell ref="TR3:TR7"/>
    <mergeCell ref="TS3:TS7"/>
    <mergeCell ref="UD3:UD7"/>
    <mergeCell ref="UE3:UE7"/>
    <mergeCell ref="UF3:UF7"/>
    <mergeCell ref="UG3:UG7"/>
    <mergeCell ref="UH3:UH7"/>
    <mergeCell ref="TY3:TY7"/>
    <mergeCell ref="TZ3:TZ7"/>
    <mergeCell ref="UA3:UA7"/>
    <mergeCell ref="UB3:UB7"/>
    <mergeCell ref="UC3:UC7"/>
    <mergeCell ref="UN3:UN7"/>
    <mergeCell ref="UO3:UO7"/>
    <mergeCell ref="UP3:UP7"/>
    <mergeCell ref="UQ3:UQ7"/>
    <mergeCell ref="UR3:UR7"/>
    <mergeCell ref="UI3:UI7"/>
    <mergeCell ref="UJ3:UJ7"/>
    <mergeCell ref="UK3:UK7"/>
    <mergeCell ref="UL3:UL7"/>
    <mergeCell ref="UM3:UM7"/>
    <mergeCell ref="UX3:UX7"/>
    <mergeCell ref="UY3:UY7"/>
    <mergeCell ref="UZ3:UZ7"/>
    <mergeCell ref="VA3:VA7"/>
    <mergeCell ref="VB3:VB7"/>
    <mergeCell ref="US3:US7"/>
    <mergeCell ref="UT3:UT7"/>
    <mergeCell ref="UU3:UU7"/>
    <mergeCell ref="UV3:UV7"/>
    <mergeCell ref="UW3:UW7"/>
    <mergeCell ref="VH3:VH7"/>
    <mergeCell ref="VI3:VI7"/>
    <mergeCell ref="VJ3:VJ7"/>
    <mergeCell ref="VK3:VK7"/>
    <mergeCell ref="VL3:VL7"/>
    <mergeCell ref="VC3:VC7"/>
    <mergeCell ref="VD3:VD7"/>
    <mergeCell ref="VE3:VE7"/>
    <mergeCell ref="VF3:VF7"/>
    <mergeCell ref="VG3:VG7"/>
    <mergeCell ref="VR3:VR7"/>
    <mergeCell ref="VS3:VS7"/>
    <mergeCell ref="VT3:VT7"/>
    <mergeCell ref="VU3:VU7"/>
    <mergeCell ref="VM3:VM7"/>
    <mergeCell ref="VN3:VN7"/>
    <mergeCell ref="VO3:VO7"/>
    <mergeCell ref="VP3:VP7"/>
    <mergeCell ref="VQ3:VQ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A ABR. 30 DE 2023</vt:lpstr>
      <vt:lpstr>DEF.DE RIEGOS</vt:lpstr>
      <vt:lpstr>CALIFIC.FURAG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Renzo rm. Molineros</dc:creator>
  <cp:lastModifiedBy>Marlene Valencia LLanos</cp:lastModifiedBy>
  <cp:lastPrinted>2023-05-17T15:11:46Z</cp:lastPrinted>
  <dcterms:created xsi:type="dcterms:W3CDTF">2021-05-03T18:46:21Z</dcterms:created>
  <dcterms:modified xsi:type="dcterms:W3CDTF">2023-05-18T20:43:56Z</dcterms:modified>
</cp:coreProperties>
</file>