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FELIPE SALCEDO\Dropbox\IMCY\2021\Plan de Accion 2021\"/>
    </mc:Choice>
  </mc:AlternateContent>
  <bookViews>
    <workbookView xWindow="0" yWindow="0" windowWidth="19200" windowHeight="6636"/>
  </bookViews>
  <sheets>
    <sheet name="PA- 2020 IMCY" sheetId="1" r:id="rId1"/>
    <sheet name="subprogramas" sheetId="2" r:id="rId2"/>
  </sheets>
  <externalReferences>
    <externalReference r:id="rId3"/>
  </externalReferences>
  <definedNames>
    <definedName name="_xlnm._FilterDatabase" localSheetId="0" hidden="1">'PA- 2020 IMCY'!$A$8:$AW$103</definedName>
    <definedName name="Conceptos_MOD" localSheetId="0">[1]Gastos_Inversión_2012!#REF!</definedName>
    <definedName name="Conceptos_MOD">[1]Gastos_Inversión_2012!#REF!</definedName>
    <definedName name="ESTRATREGICOS" localSheetId="0">#REF!</definedName>
    <definedName name="ESTRATREGICOS">#REF!</definedName>
    <definedName name="MUNICIPIOS_CHIP" localSheetId="0">#REF!</definedName>
    <definedName name="MUNICIPIOS_CHIP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S9" i="1"/>
  <c r="R17" i="1"/>
  <c r="S17" i="1" s="1"/>
  <c r="R18" i="1"/>
  <c r="S18" i="1"/>
  <c r="R23" i="1"/>
  <c r="S23" i="1" s="1"/>
  <c r="R24" i="1"/>
  <c r="S24" i="1"/>
  <c r="R26" i="1"/>
  <c r="S26" i="1"/>
  <c r="R28" i="1"/>
  <c r="R46" i="1"/>
  <c r="S46" i="1"/>
  <c r="R59" i="1"/>
  <c r="S59" i="1"/>
  <c r="R60" i="1"/>
  <c r="S60" i="1"/>
  <c r="R61" i="1"/>
  <c r="S61" i="1" s="1"/>
  <c r="R64" i="1"/>
  <c r="S64" i="1"/>
  <c r="R81" i="1"/>
  <c r="S81" i="1"/>
  <c r="R82" i="1"/>
  <c r="S82" i="1"/>
  <c r="R83" i="1"/>
  <c r="S83" i="1" s="1"/>
  <c r="R86" i="1"/>
  <c r="S86" i="1"/>
  <c r="R89" i="1"/>
  <c r="S89" i="1"/>
  <c r="R91" i="1"/>
  <c r="S91" i="1"/>
  <c r="R101" i="1"/>
  <c r="S101" i="1" s="1"/>
  <c r="O17" i="1" l="1"/>
  <c r="O60" i="1" l="1"/>
  <c r="O24" i="1"/>
  <c r="O9" i="1"/>
  <c r="O23" i="1"/>
  <c r="O91" i="1" l="1"/>
  <c r="O64" i="1"/>
  <c r="O46" i="1"/>
  <c r="P101" i="1" l="1"/>
  <c r="Q101" i="1" s="1"/>
  <c r="O101" i="1"/>
  <c r="P91" i="1"/>
  <c r="Q91" i="1" s="1"/>
  <c r="O89" i="1"/>
  <c r="P86" i="1"/>
  <c r="Q86" i="1" s="1"/>
  <c r="O86" i="1"/>
  <c r="P83" i="1"/>
  <c r="Q83" i="1" s="1"/>
  <c r="O83" i="1"/>
  <c r="P89" i="1" l="1"/>
  <c r="Q89" i="1" s="1"/>
  <c r="O82" i="1"/>
  <c r="P82" i="1"/>
  <c r="Q82" i="1" s="1"/>
  <c r="P81" i="1"/>
  <c r="Q81" i="1" s="1"/>
  <c r="O81" i="1"/>
  <c r="P61" i="1"/>
  <c r="Q61" i="1" s="1"/>
  <c r="O61" i="1"/>
  <c r="P60" i="1"/>
  <c r="Q60" i="1" s="1"/>
  <c r="P59" i="1"/>
  <c r="Q59" i="1" s="1"/>
  <c r="O59" i="1"/>
  <c r="P28" i="1"/>
  <c r="O28" i="1"/>
  <c r="P26" i="1"/>
  <c r="Q26" i="1" s="1"/>
  <c r="O26" i="1"/>
  <c r="P24" i="1"/>
  <c r="Q24" i="1" s="1"/>
  <c r="P23" i="1"/>
  <c r="Q23" i="1" s="1"/>
  <c r="O18" i="1"/>
  <c r="P18" i="1"/>
  <c r="Q18" i="1" s="1"/>
  <c r="P17" i="1"/>
  <c r="Q17" i="1" s="1"/>
  <c r="P9" i="1"/>
  <c r="Q9" i="1" s="1"/>
  <c r="P64" i="1" l="1"/>
  <c r="Q64" i="1" s="1"/>
  <c r="P46" i="1"/>
  <c r="Q46" i="1" s="1"/>
</calcChain>
</file>

<file path=xl/sharedStrings.xml><?xml version="1.0" encoding="utf-8"?>
<sst xmlns="http://schemas.openxmlformats.org/spreadsheetml/2006/main" count="374" uniqueCount="157">
  <si>
    <t>VIGENCIA:</t>
  </si>
  <si>
    <t>PLAN DE ACCION DEL SECTOR:</t>
  </si>
  <si>
    <t>CULTURA</t>
  </si>
  <si>
    <t>EJE</t>
  </si>
  <si>
    <t>PROGRAMA</t>
  </si>
  <si>
    <t>Pond %</t>
  </si>
  <si>
    <t xml:space="preserve">SUBPROGRAMA </t>
  </si>
  <si>
    <t>INDICADOR</t>
  </si>
  <si>
    <t>Unidad de Medición</t>
  </si>
  <si>
    <t xml:space="preserve">Línea Base </t>
  </si>
  <si>
    <t>Meta Plan</t>
  </si>
  <si>
    <t>TIPO DE META Incremento, Reducción o Mantenimiento</t>
  </si>
  <si>
    <t>PROGRAMACIÓN/EJECUCIÓN</t>
  </si>
  <si>
    <t>PROGRAMACION META</t>
  </si>
  <si>
    <t>AVANCE TRIMESTRAL DE ACTIVIDAD</t>
  </si>
  <si>
    <t>FECHA TERMINACIÓN DE LA ACTIVIDAD</t>
  </si>
  <si>
    <t xml:space="preserve">DESCRIPCIÓN DE EJECUCÍON </t>
  </si>
  <si>
    <t>MEDIOS DE VERIFICACIÓN</t>
  </si>
  <si>
    <t>% DE EJECUCION TOTAL</t>
  </si>
  <si>
    <t>Trim I</t>
  </si>
  <si>
    <t>Trim II</t>
  </si>
  <si>
    <t>Trim III</t>
  </si>
  <si>
    <t>Trim IV</t>
  </si>
  <si>
    <t>FILTROS</t>
  </si>
  <si>
    <t>YUMBO EDUCADO</t>
  </si>
  <si>
    <t>Creemos en la infraestructura artística y cultural de Yumbo</t>
  </si>
  <si>
    <t>Número de equipamientos artísticos y culturales, mejorados y dotados.</t>
  </si>
  <si>
    <t>Número</t>
  </si>
  <si>
    <t>MM</t>
  </si>
  <si>
    <t xml:space="preserve">Noviembre </t>
  </si>
  <si>
    <t xml:space="preserve">2. Cubrir el 100% de las mejoras necesarias requeridas por el Instituto para su funcionalidad (daños ocasionales y reparaciones locativas necesarias no programadas) </t>
  </si>
  <si>
    <t>Diciembre</t>
  </si>
  <si>
    <t>Número de equipamientos artísticos y culturales, construidos.</t>
  </si>
  <si>
    <t>MI</t>
  </si>
  <si>
    <t>Creemos en un territorio de conservación y salvaguardia del patrimonio cultural de Yumbo</t>
  </si>
  <si>
    <t>Jornadas de Promoción del Patrimonio material e inmaterial, desarrolladas.</t>
  </si>
  <si>
    <t>Septiembre</t>
  </si>
  <si>
    <t>Realizar 1 actividad de conmemoracion del 7 agosto.</t>
  </si>
  <si>
    <t>Agosto</t>
  </si>
  <si>
    <t>Número de Instituciones educativas públicas, con socialización de la Ley de gestión, protección y salvaguarda del patrimonio cultural.</t>
  </si>
  <si>
    <t>Realizar 5 Procesos de capacitacion  sobre el patrimonio Cultural del Municipio de Yumbo con enfoque poblacional.</t>
  </si>
  <si>
    <t>Número de procesos de formación patrimonial, desarrollados.</t>
  </si>
  <si>
    <t>Creemos en la formación y capacitación artística y cultural de los Yumbeños</t>
  </si>
  <si>
    <t xml:space="preserve">Número de programas de formación técnica laboral de la escuela de artes integradas, creados. </t>
  </si>
  <si>
    <t xml:space="preserve">Brindar apoyo institucional en el fortalecimiento y desarrollo de la formación tecnica laboral en interprentacion instrumental de la escuela de artes integradas. </t>
  </si>
  <si>
    <t xml:space="preserve">Número de talleres de formación artística, desarrollados. </t>
  </si>
  <si>
    <t>18. Desarrollar 2 Talleres anuales de percucion folclorica</t>
  </si>
  <si>
    <t xml:space="preserve">Número de procesos de fortalecimiento y promoción artística y cultural, implementados. </t>
  </si>
  <si>
    <t>1, Desarrollar el 100% del procesos de fortalecimiento formativo mediante seguimiento y control.</t>
  </si>
  <si>
    <t>1,1 Realizar 4 jornadas de seguimiento y evaluacion para el proceso de formacion en artes integradas.</t>
  </si>
  <si>
    <t>1,2 Realizar 4 jornadas de seguimiento y evaluacion para el proceso de talles artisticos.</t>
  </si>
  <si>
    <t>2, Desarrollar el 100% del proceso de fortalecimento formativo mediante el garantizar insumos para la formacion de artes integradas y practicas artisticas.</t>
  </si>
  <si>
    <t>2,1 Realizar mantenimiento al 100% de instrumentos musicales y mobiliario que se prioricen.</t>
  </si>
  <si>
    <t>2,2  Realizar 1 dotacion de instrumentos musicales a los programas y procesos de formacion artisticos que lo requiera.</t>
  </si>
  <si>
    <t>3 Desarrollar el 100% del proceso de promocion institucional en los procesos de formacion en artes integradas y practicas artisticas.</t>
  </si>
  <si>
    <t xml:space="preserve">3.1 Realizar 2 muestras artisticas para los estudiantes de los talleres de formacion </t>
  </si>
  <si>
    <t>3.2 Realizar 1 actividad para el encuentro de egresados.</t>
  </si>
  <si>
    <t>Creemos en el fomento y la difusión artística y cultural para los Yumbeños</t>
  </si>
  <si>
    <t>Número de Encuentros Nacionales de Danzas, realizados.</t>
  </si>
  <si>
    <t xml:space="preserve">Número de Encuentros Nacionales de Intérpretes de Música Colombiana, realizados.  </t>
  </si>
  <si>
    <t>Número Encuentros Nacionales de Teatro, realizados.</t>
  </si>
  <si>
    <t>Número Encuentros de Bandas Músico Marciales, realizados.</t>
  </si>
  <si>
    <t>N/A</t>
  </si>
  <si>
    <t>Número Estímulos para fomentar la economía naranja, otorgados.</t>
  </si>
  <si>
    <t>Número Programas con enfoque poblacional para la promoción, circulación artística y cultural, implementados.</t>
  </si>
  <si>
    <t xml:space="preserve">1. Desarrollar el 100% del componente de Difusion y promocion Institucional </t>
  </si>
  <si>
    <t>1.2  Realizar 44 actualizaciones a las  la pagina web institucional del IMCY.</t>
  </si>
  <si>
    <t xml:space="preserve">1.3. Emitr 50 boletines de prensa anuales </t>
  </si>
  <si>
    <t>1.4. Desarrollar 1 informe de evaluacion sobre la gestion de comunicacion del Instituto (Encuestas de Comunicacion aplicada en diferentes Actividades misionales)</t>
  </si>
  <si>
    <t>1.5 Apoyar 24 programas radiales (Noti-Cultural) donde se promociona los eventos y actividades de interés cultural del Municipio de Yumbo</t>
  </si>
  <si>
    <t>1.6 Realizar 36 acciones para la difusion de las actividades que desarrolla el instituto municipal de cultura.</t>
  </si>
  <si>
    <t>2, Desarrollar el 100% del componente de circulacion y promocion artistica y cultural.</t>
  </si>
  <si>
    <t>2,2 Apoyar  3 Encuentros de melomanos.</t>
  </si>
  <si>
    <t>2,4 Desarrollar 1 actividad para promocionar la salsa en nuestro municipio (BAILALO)</t>
  </si>
  <si>
    <t>Plan Decenal de Cultura, actualizado.</t>
  </si>
  <si>
    <t>Número de Planes de economía naranja con enfoque territorial y poblacional, formulados e implementados.</t>
  </si>
  <si>
    <t>Desarrollar 1 plan de economia naranja para los yumbeños.</t>
  </si>
  <si>
    <t>Número de Consejos municipales de Cultura, conformados.</t>
  </si>
  <si>
    <t>Convenio de cooperación internacional para el desarrollo y la promoción del talento cultural, implementado.</t>
  </si>
  <si>
    <t>Convocatoria de estímulos para la promoción de la creación artística y cultural, realizada.</t>
  </si>
  <si>
    <t>Creemos en espacios para el desarrollo de la creatividad: Bibliotecas y espacios para el crecimiento de los Yumbeños</t>
  </si>
  <si>
    <t>Servicios mejorados en las bibliotecas públicas encaminadas al programa nacional "Leer es mi cuento".</t>
  </si>
  <si>
    <t>1/ Fortalecer el 100 % del servicio de Préstamo externo y Consulta en sala</t>
  </si>
  <si>
    <t>1,1 Realizar sensibilización permanente a los usuarios sobre el cuidado de los libros y herramientas de consulta bibliotecaria.</t>
  </si>
  <si>
    <t>Número de procesos de descentralización para fortalecer hábitos de lectura y escritura, desarrollados.</t>
  </si>
  <si>
    <t>1. Desarrollar  2 actividad para la promocion de lectura  en la primera infancia</t>
  </si>
  <si>
    <t>1.1 Realizar 9 actividades de "goticas de lectura" en la biblioteca</t>
  </si>
  <si>
    <t>1.2 Realizar 9 actividades de "Visitas guiadas" en la biblioteca</t>
  </si>
  <si>
    <t>2, Mantener las actividades de lectura estipúladas por el programa nacional de lectura "Leer es mi cuento"</t>
  </si>
  <si>
    <t xml:space="preserve">2.1 Realizar 9 actividades de "Lectura en voz alta" </t>
  </si>
  <si>
    <t>2.2 Realizar 9 actividades de "La hora del cuento" en la biblioteca.</t>
  </si>
  <si>
    <t>2,3. Desarrollar 3 Jornadas de Tertulias Literaria</t>
  </si>
  <si>
    <t>2,4. Desarrollar 1 actividad para la celebracion del  Dia del idioma y dia internaconal del libro y derechos de autor</t>
  </si>
  <si>
    <t>2,5 Realizar 1 actividad de vacaciones creativas fin de año.</t>
  </si>
  <si>
    <t>3 Desarrollar  5 servicios continuos, dirigidos a facilitar el acceso a la informacion academica y de ocio  mediante recursos  fisicos y digitales</t>
  </si>
  <si>
    <t>Número de Concursos Municipales de Cuento Literario, desarrollados.</t>
  </si>
  <si>
    <t>Noviembre</t>
  </si>
  <si>
    <t>Realizar 13 actividades para la socializacion de la ley de gestion, proteccion y salvaguardia del patrimonio cultural En las instituciones educativas.</t>
  </si>
  <si>
    <t>EJECUCION TRIMESTRE II DE META</t>
  </si>
  <si>
    <t>EJECUCION TRIMESTRE I DE META</t>
  </si>
  <si>
    <t>AVANCE 2020</t>
  </si>
  <si>
    <t>CANTIDAD PROGRAMADA 2021</t>
  </si>
  <si>
    <t>AVANCE REAL 2021</t>
  </si>
  <si>
    <t>Número de equipamientos artísticos y culturales, mejorados y/o dotados.</t>
  </si>
  <si>
    <t xml:space="preserve">Número de equipamientos artísticos y culturales, construidos </t>
  </si>
  <si>
    <t>Mejorar la vigilancia y monitoreo de la entidad mediante camaras de seguridad. Centro cultural</t>
  </si>
  <si>
    <t>Desarrollar 1 actividad para la celebracion del mes del patrimonio. " 5ta Feria del patrimonio Yumbo"</t>
  </si>
  <si>
    <t>3.3 Realizar 1 Audicion  artisticas para los estudiantes de la Escuela de Artes Integradas.</t>
  </si>
  <si>
    <t xml:space="preserve">Incrementar 2 talleres </t>
  </si>
  <si>
    <t>Banda sinfonica</t>
  </si>
  <si>
    <t>Banda musico marcial</t>
  </si>
  <si>
    <t>Dotación de mobiliario para la formacion y capacitacion artitstica que lo requieran.</t>
  </si>
  <si>
    <t>Realizar el VIII Encuentro nacional de Teatro - IMCY 2021</t>
  </si>
  <si>
    <t>1.1 Realizar 20 actualizaciones a las  carteleras Informativas institucionales del IMCY</t>
  </si>
  <si>
    <t>2,5 Desarrollar el  XV  Concurso Nacional de Danzas en Pareja - IMCY 2021</t>
  </si>
  <si>
    <t xml:space="preserve"> </t>
  </si>
  <si>
    <t>Realizar 3 mantenimiento preventivo y/o correctivo al sistema de aires acondicionados a crago del IMCY</t>
  </si>
  <si>
    <t>2,3 Desarrollar 8 actividades de cultura ciudadana</t>
  </si>
  <si>
    <t>Realizar 1 convocatoria de estimulos "Creemos en la reactivacion cultural IMCY 2021 "</t>
  </si>
  <si>
    <t xml:space="preserve"> Desarrollar el 25 Concurso anual del cuento literario. </t>
  </si>
  <si>
    <t>Junio</t>
  </si>
  <si>
    <t>Marzo</t>
  </si>
  <si>
    <t>Mayo</t>
  </si>
  <si>
    <t>Julio - Diciembre</t>
  </si>
  <si>
    <t>Abril</t>
  </si>
  <si>
    <t>1,7. Realizar 3  comerciales para la promocion institucional.</t>
  </si>
  <si>
    <t>Realizar 1 Festival gostpel en el marco de la Semana Santa IMCY-2021 ()</t>
  </si>
  <si>
    <t>Desarrolla  1 programa tecnico laboral en Danza Contemporánea</t>
  </si>
  <si>
    <t>1. Desarrollar 2 Talleres Anual de Danza folclorica</t>
  </si>
  <si>
    <t>2. Desarrollar 2 Talleres anuales de Moderna</t>
  </si>
  <si>
    <t>3. Desarrollar 2 Talleres anuales de Percusion Antillana</t>
  </si>
  <si>
    <t>4. Desarrollar 2 Talleres anuales de Bateria</t>
  </si>
  <si>
    <t>5. Desarrollar 2 Talleres anuales de Flauta</t>
  </si>
  <si>
    <t>6. Desarrollar 2 Talleres anuales de Tecnica Vocal</t>
  </si>
  <si>
    <t>7. Desarrollar 2 Talleres anuales de Guitarra</t>
  </si>
  <si>
    <t>8. Desarrollar 2 Talleres anuales de Bajo</t>
  </si>
  <si>
    <t>9. Desarrollar 2 Talleres anuales de Trompeta</t>
  </si>
  <si>
    <t>10. Desarrollar 2 Talleres anuales de Saxofon y clarinete</t>
  </si>
  <si>
    <t>11. Desarrollar 2 Talleres anuales de Teatro</t>
  </si>
  <si>
    <t>12. Desarrollar 2 Talleres anuales de Organeta</t>
  </si>
  <si>
    <t>13. Desarrollar 2 Talleres anuales de Dibujo y Pintura</t>
  </si>
  <si>
    <t>14. Desarrollar 2 Talleres anuales de Violin</t>
  </si>
  <si>
    <t>15. Desarrollar 2 Talleres anuales de Preballet</t>
  </si>
  <si>
    <t>16. Desarrollar 2 Talleres anuales de Manualidades</t>
  </si>
  <si>
    <t>17. Desarrollar 2 Talleres anuales de Fotografia</t>
  </si>
  <si>
    <t>Desarrollar 2 procesos de extencion de talleres para la promocion Artistica y cultural (Banda sinfonica - Banda Musico Marcial)</t>
  </si>
  <si>
    <t>Realizar 1 Edición Especial Encuentro Nacionales de Danzas "Nuestra Tierra - IMCY 2021"</t>
  </si>
  <si>
    <t>Realizar Segunda Edición Especial Encuentro Nacionales de Intérpretes de Música Colombiana "Julio Cesar Garcia Ayala" 2021</t>
  </si>
  <si>
    <t>Realizar 1 Encuentro de Bandas Musico Marciales IMCY-2021</t>
  </si>
  <si>
    <t>Realiza la Conformacion de 1 Empresa Cultural.</t>
  </si>
  <si>
    <t>2,1 Generar 15 Espacios culturales para la circulacion de los artistas municipales (Ambiental, socio familiar y ciudadana)</t>
  </si>
  <si>
    <t>Desarrollar 1 proceso artistico  para la reactivacion del sector Musical por medio de la activdad denominada cultura a la comuna IMCY-2021</t>
  </si>
  <si>
    <t xml:space="preserve"> Adecuaciones del  1,  2 y 3 piso del edificio humedades, pintura y necesidades sanitarias.</t>
  </si>
  <si>
    <t>Enecrramiento del centro cultural de Yumbo</t>
  </si>
  <si>
    <t>Mejoramiento del desempeño de las  Redes de Telecomunicaciones  del IMCY</t>
  </si>
  <si>
    <t>Realizar 1 actividad de conmemoracion del 20 de Julio</t>
  </si>
  <si>
    <t>Realizar 4 jornadas de sensibilización y promoción de museos, con el fin de unir lazos ancestrales y recuperar el tejido social del Municipio de Yumbo.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</si>
</sst>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\-m;@"/>
    <numFmt numFmtId="165" formatCode="_-* #,##0_-;\-* #,##0_-;_-* &quot;-&quot;??_-;_-@_-"/>
    <numFmt numFmtId="166" formatCode="0.0%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34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06">
    <xf numFmtId="0" fontId="0" fillId="0" borderId="0" xfId="0"/>
    <xf numFmtId="0" fontId="2" fillId="0" borderId="0" xfId="0" applyFo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4" xfId="3" applyFont="1" applyFill="1" applyBorder="1" applyAlignment="1" applyProtection="1">
      <alignment horizontal="center" vertical="center" wrapText="1"/>
      <protection locked="0"/>
    </xf>
    <xf numFmtId="9" fontId="7" fillId="4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9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2" fillId="0" borderId="1" xfId="0" applyFont="1" applyBorder="1"/>
    <xf numFmtId="0" fontId="10" fillId="5" borderId="1" xfId="0" applyFont="1" applyFill="1" applyBorder="1" applyAlignment="1">
      <alignment horizontal="justify" vertical="center" wrapText="1"/>
    </xf>
    <xf numFmtId="0" fontId="10" fillId="7" borderId="1" xfId="0" applyFont="1" applyFill="1" applyBorder="1" applyAlignment="1">
      <alignment horizontal="justify" vertical="center" wrapText="1"/>
    </xf>
    <xf numFmtId="0" fontId="4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justify" vertical="center" wrapText="1"/>
    </xf>
    <xf numFmtId="0" fontId="2" fillId="0" borderId="6" xfId="0" applyFont="1" applyBorder="1"/>
    <xf numFmtId="0" fontId="4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7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2" fillId="0" borderId="20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2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4" xfId="2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8" xfId="2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2" fillId="0" borderId="4" xfId="2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9" fontId="2" fillId="0" borderId="5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9" fontId="4" fillId="0" borderId="7" xfId="2" applyFont="1" applyFill="1" applyBorder="1" applyAlignment="1">
      <alignment horizontal="center" vertical="center" wrapText="1"/>
    </xf>
    <xf numFmtId="9" fontId="4" fillId="0" borderId="8" xfId="2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9" fontId="2" fillId="0" borderId="4" xfId="2" applyFont="1" applyFill="1" applyBorder="1" applyAlignment="1">
      <alignment horizontal="center" vertical="center" wrapText="1"/>
    </xf>
    <xf numFmtId="9" fontId="2" fillId="0" borderId="8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center" vertical="center" wrapText="1"/>
    </xf>
    <xf numFmtId="43" fontId="4" fillId="0" borderId="8" xfId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 wrapText="1"/>
    </xf>
    <xf numFmtId="9" fontId="2" fillId="0" borderId="7" xfId="2" applyFont="1" applyFill="1" applyBorder="1" applyAlignment="1">
      <alignment horizontal="center" vertical="center" wrapText="1"/>
    </xf>
    <xf numFmtId="43" fontId="4" fillId="0" borderId="4" xfId="1" applyNumberFormat="1" applyFont="1" applyFill="1" applyBorder="1" applyAlignment="1">
      <alignment horizontal="center" vertical="center" wrapText="1"/>
    </xf>
    <xf numFmtId="43" fontId="4" fillId="0" borderId="7" xfId="1" applyNumberFormat="1" applyFont="1" applyFill="1" applyBorder="1" applyAlignment="1">
      <alignment horizontal="center" vertical="center" wrapText="1"/>
    </xf>
    <xf numFmtId="43" fontId="4" fillId="0" borderId="8" xfId="1" applyNumberFormat="1" applyFont="1" applyFill="1" applyBorder="1" applyAlignment="1">
      <alignment horizontal="center" vertical="center" wrapText="1"/>
    </xf>
    <xf numFmtId="166" fontId="4" fillId="0" borderId="4" xfId="2" applyNumberFormat="1" applyFont="1" applyFill="1" applyBorder="1" applyAlignment="1">
      <alignment horizontal="center" vertical="center" wrapText="1"/>
    </xf>
    <xf numFmtId="166" fontId="4" fillId="0" borderId="7" xfId="2" applyNumberFormat="1" applyFont="1" applyFill="1" applyBorder="1" applyAlignment="1">
      <alignment horizontal="center" vertical="center" wrapText="1"/>
    </xf>
    <xf numFmtId="166" fontId="4" fillId="0" borderId="8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9" fontId="2" fillId="0" borderId="13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4" fillId="0" borderId="4" xfId="1" applyFont="1" applyFill="1" applyBorder="1" applyAlignment="1" applyProtection="1">
      <alignment horizontal="center" vertical="center" wrapText="1"/>
      <protection locked="0"/>
    </xf>
    <xf numFmtId="43" fontId="4" fillId="0" borderId="7" xfId="1" applyFont="1" applyFill="1" applyBorder="1" applyAlignment="1" applyProtection="1">
      <alignment horizontal="center" vertical="center" wrapText="1"/>
      <protection locked="0"/>
    </xf>
    <xf numFmtId="43" fontId="4" fillId="0" borderId="8" xfId="1" applyFont="1" applyFill="1" applyBorder="1" applyAlignment="1" applyProtection="1">
      <alignment horizontal="center" vertical="center" wrapText="1"/>
      <protection locked="0"/>
    </xf>
    <xf numFmtId="9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7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4" xfId="3" applyFont="1" applyFill="1" applyBorder="1" applyAlignment="1" applyProtection="1">
      <alignment horizontal="center" vertical="center" wrapText="1"/>
      <protection locked="0"/>
    </xf>
    <xf numFmtId="0" fontId="7" fillId="3" borderId="8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7" fillId="3" borderId="6" xfId="3" applyFont="1" applyFill="1" applyBorder="1" applyAlignment="1" applyProtection="1">
      <alignment horizontal="center" vertical="center"/>
      <protection locked="0"/>
    </xf>
    <xf numFmtId="0" fontId="7" fillId="3" borderId="15" xfId="3" applyFont="1" applyFill="1" applyBorder="1" applyAlignment="1" applyProtection="1">
      <alignment horizontal="center" vertical="center"/>
      <protection locked="0"/>
    </xf>
    <xf numFmtId="0" fontId="7" fillId="3" borderId="5" xfId="3" applyFont="1" applyFill="1" applyBorder="1" applyAlignment="1" applyProtection="1">
      <alignment horizontal="center" vertical="center"/>
      <protection locked="0"/>
    </xf>
    <xf numFmtId="9" fontId="7" fillId="3" borderId="4" xfId="3" applyNumberFormat="1" applyFont="1" applyFill="1" applyBorder="1" applyAlignment="1" applyProtection="1">
      <alignment horizontal="center" vertical="center" wrapText="1"/>
      <protection locked="0"/>
    </xf>
    <xf numFmtId="9" fontId="7" fillId="3" borderId="8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3" applyFont="1" applyFill="1" applyBorder="1" applyAlignment="1" applyProtection="1">
      <alignment horizontal="center" vertical="center" wrapText="1"/>
      <protection locked="0"/>
    </xf>
    <xf numFmtId="9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9" fontId="4" fillId="0" borderId="4" xfId="2" applyFont="1" applyFill="1" applyBorder="1" applyAlignment="1" applyProtection="1">
      <alignment horizontal="center" vertical="center" wrapText="1"/>
      <protection locked="0"/>
    </xf>
    <xf numFmtId="9" fontId="4" fillId="0" borderId="7" xfId="2" applyFont="1" applyFill="1" applyBorder="1" applyAlignment="1" applyProtection="1">
      <alignment horizontal="center" vertical="center" wrapText="1"/>
      <protection locked="0"/>
    </xf>
    <xf numFmtId="9" fontId="4" fillId="0" borderId="8" xfId="2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9" fontId="4" fillId="0" borderId="13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10" borderId="4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left" vertical="center" wrapText="1"/>
    </xf>
    <xf numFmtId="9" fontId="2" fillId="6" borderId="4" xfId="2" applyFont="1" applyFill="1" applyBorder="1" applyAlignment="1">
      <alignment horizontal="center" vertical="center"/>
    </xf>
    <xf numFmtId="9" fontId="2" fillId="6" borderId="7" xfId="2" applyFont="1" applyFill="1" applyBorder="1" applyAlignment="1">
      <alignment horizontal="center" vertical="center"/>
    </xf>
    <xf numFmtId="9" fontId="2" fillId="6" borderId="8" xfId="2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10" borderId="7" xfId="0" applyFont="1" applyFill="1" applyBorder="1" applyAlignment="1">
      <alignment horizontal="left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047/Downloads/Users/Usuario/Desktop/PLAN_INVERSIONES_2_P.D.xlsx(VERSION_ANTONIO%2021%20Abri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"/>
      <sheetName val="MODIFICADO 25 NOV"/>
      <sheetName val="MODIFICADO 24 FEB (12)"/>
      <sheetName val="PTO 24 FEB"/>
      <sheetName val=" EGRE SEC CENT"/>
      <sheetName val="ING SEC CENT"/>
      <sheetName val="PROYECTOS ESTRATEGICOS"/>
      <sheetName val="Gastos_Inversión_2012"/>
      <sheetName val="RESUMEN"/>
      <sheetName val="POAI 2012-2015"/>
      <sheetName val="POR SECTORES EJECUTADO 31 DE M"/>
      <sheetName val="Analisis de alternativas"/>
      <sheetName val="ftes y usos"/>
      <sheetName val="Deuda"/>
      <sheetName val="SGP"/>
      <sheetName val="INDICADORES DEUDA"/>
      <sheetName val="Hoja3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2">
          <cell r="AA102">
            <v>219902577500</v>
          </cell>
        </row>
      </sheetData>
      <sheetData sheetId="5">
        <row r="5">
          <cell r="Z5">
            <v>127071249624</v>
          </cell>
        </row>
      </sheetData>
      <sheetData sheetId="6">
        <row r="29">
          <cell r="G29">
            <v>301227119205.59802</v>
          </cell>
        </row>
      </sheetData>
      <sheetData sheetId="7"/>
      <sheetData sheetId="8" refreshError="1"/>
      <sheetData sheetId="9">
        <row r="449">
          <cell r="Z449">
            <v>280820231681</v>
          </cell>
        </row>
      </sheetData>
      <sheetData sheetId="10">
        <row r="437">
          <cell r="M437">
            <v>16651493620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103"/>
  <sheetViews>
    <sheetView tabSelected="1" topLeftCell="O97" zoomScale="70" zoomScaleNormal="70" workbookViewId="0">
      <selection activeCell="T92" sqref="T92"/>
    </sheetView>
  </sheetViews>
  <sheetFormatPr baseColWidth="10" defaultColWidth="11.44140625" defaultRowHeight="13.2" x14ac:dyDescent="0.25"/>
  <cols>
    <col min="1" max="1" width="11.5546875" style="1" customWidth="1"/>
    <col min="2" max="2" width="48.88671875" style="1" customWidth="1"/>
    <col min="3" max="3" width="30.88671875" style="1" customWidth="1"/>
    <col min="4" max="4" width="7.5546875" style="1" customWidth="1"/>
    <col min="5" max="5" width="18.5546875" style="1" hidden="1" customWidth="1"/>
    <col min="6" max="6" width="8.88671875" style="1" hidden="1" customWidth="1"/>
    <col min="7" max="7" width="45.88671875" style="34" customWidth="1"/>
    <col min="8" max="8" width="8.88671875" style="34" bestFit="1" customWidth="1"/>
    <col min="9" max="9" width="13.109375" style="35" customWidth="1"/>
    <col min="10" max="10" width="11.33203125" style="34" customWidth="1"/>
    <col min="11" max="11" width="12.21875" style="34" bestFit="1" customWidth="1"/>
    <col min="12" max="12" width="23.6640625" style="34" customWidth="1"/>
    <col min="13" max="13" width="17.109375" style="34" customWidth="1"/>
    <col min="14" max="14" width="33.33203125" style="34" bestFit="1" customWidth="1"/>
    <col min="15" max="15" width="21.5546875" style="40" customWidth="1"/>
    <col min="16" max="16" width="37.21875" style="35" customWidth="1"/>
    <col min="17" max="19" width="27.44140625" style="35" customWidth="1"/>
    <col min="20" max="20" width="45.109375" style="34" customWidth="1"/>
    <col min="21" max="21" width="8.88671875" style="34" hidden="1" customWidth="1"/>
    <col min="22" max="22" width="8.21875" style="34" customWidth="1"/>
    <col min="23" max="24" width="7.5546875" style="34" customWidth="1"/>
    <col min="25" max="25" width="8.6640625" style="34" bestFit="1" customWidth="1"/>
    <col min="26" max="26" width="16" style="34" customWidth="1"/>
    <col min="27" max="27" width="41.21875" style="34" customWidth="1"/>
    <col min="28" max="28" width="20.33203125" style="34" customWidth="1"/>
    <col min="29" max="16384" width="11.44140625" style="1"/>
  </cols>
  <sheetData>
    <row r="1" spans="1:28" x14ac:dyDescent="0.25">
      <c r="O1" s="39"/>
    </row>
    <row r="3" spans="1:28" ht="21.75" customHeight="1" x14ac:dyDescent="0.3">
      <c r="B3" s="2" t="s">
        <v>0</v>
      </c>
      <c r="C3" s="3">
        <v>2021</v>
      </c>
      <c r="D3" s="4"/>
      <c r="E3" s="4"/>
      <c r="F3" s="4"/>
      <c r="G3" s="5"/>
      <c r="H3" s="5"/>
      <c r="I3" s="6"/>
      <c r="J3" s="5"/>
      <c r="K3" s="5"/>
      <c r="L3" s="5"/>
      <c r="M3" s="5"/>
      <c r="N3" s="5"/>
      <c r="O3" s="38"/>
      <c r="P3" s="6"/>
      <c r="Q3" s="6"/>
      <c r="R3" s="6"/>
      <c r="S3" s="6"/>
      <c r="T3" s="5"/>
      <c r="U3" s="5"/>
      <c r="V3" s="5"/>
      <c r="W3" s="5"/>
      <c r="X3" s="5"/>
      <c r="Y3" s="5"/>
      <c r="Z3" s="5"/>
      <c r="AA3" s="5"/>
      <c r="AB3" s="5"/>
    </row>
    <row r="4" spans="1:28" ht="22.5" customHeight="1" x14ac:dyDescent="0.3">
      <c r="B4" s="2" t="s">
        <v>1</v>
      </c>
      <c r="C4" s="3" t="s">
        <v>2</v>
      </c>
      <c r="D4" s="7"/>
      <c r="E4" s="7"/>
      <c r="F4" s="7"/>
      <c r="G4" s="8"/>
      <c r="H4" s="8"/>
      <c r="I4" s="9"/>
      <c r="J4" s="8"/>
      <c r="K4" s="8"/>
      <c r="L4" s="8"/>
      <c r="M4" s="8"/>
      <c r="N4" s="8"/>
      <c r="O4" s="39"/>
      <c r="P4" s="9"/>
      <c r="Q4" s="9"/>
      <c r="R4" s="9"/>
      <c r="S4" s="9"/>
      <c r="T4" s="8"/>
      <c r="U4" s="8"/>
      <c r="V4" s="8"/>
      <c r="W4" s="8"/>
      <c r="X4" s="8"/>
      <c r="Y4" s="8"/>
      <c r="Z4" s="8"/>
      <c r="AA4" s="8"/>
      <c r="AB4" s="8"/>
    </row>
    <row r="5" spans="1:28" ht="15.75" customHeight="1" x14ac:dyDescent="0.25">
      <c r="B5" s="113" t="s">
        <v>3</v>
      </c>
      <c r="C5" s="113" t="s">
        <v>4</v>
      </c>
      <c r="D5" s="113" t="s">
        <v>5</v>
      </c>
      <c r="E5" s="113" t="s">
        <v>6</v>
      </c>
      <c r="F5" s="113" t="s">
        <v>5</v>
      </c>
      <c r="G5" s="120" t="s">
        <v>7</v>
      </c>
      <c r="H5" s="113" t="s">
        <v>5</v>
      </c>
      <c r="I5" s="120" t="s">
        <v>8</v>
      </c>
      <c r="J5" s="120" t="s">
        <v>9</v>
      </c>
      <c r="K5" s="131" t="s">
        <v>10</v>
      </c>
      <c r="L5" s="131" t="s">
        <v>11</v>
      </c>
      <c r="M5" s="132" t="s">
        <v>12</v>
      </c>
      <c r="N5" s="133"/>
      <c r="O5" s="133"/>
      <c r="P5" s="133"/>
      <c r="Q5" s="133"/>
      <c r="R5" s="133"/>
      <c r="S5" s="134"/>
      <c r="T5" s="142" t="s">
        <v>13</v>
      </c>
      <c r="U5" s="113" t="s">
        <v>5</v>
      </c>
      <c r="V5" s="144" t="s">
        <v>14</v>
      </c>
      <c r="W5" s="144"/>
      <c r="X5" s="144"/>
      <c r="Y5" s="144"/>
      <c r="Z5" s="146" t="s">
        <v>15</v>
      </c>
      <c r="AA5" s="149" t="s">
        <v>16</v>
      </c>
      <c r="AB5" s="149" t="s">
        <v>17</v>
      </c>
    </row>
    <row r="6" spans="1:28" ht="25.5" customHeight="1" x14ac:dyDescent="0.25">
      <c r="B6" s="114"/>
      <c r="C6" s="114"/>
      <c r="D6" s="114"/>
      <c r="E6" s="114"/>
      <c r="F6" s="114"/>
      <c r="G6" s="121"/>
      <c r="H6" s="114"/>
      <c r="I6" s="121"/>
      <c r="J6" s="121"/>
      <c r="K6" s="131"/>
      <c r="L6" s="131"/>
      <c r="M6" s="120" t="s">
        <v>100</v>
      </c>
      <c r="N6" s="140" t="s">
        <v>101</v>
      </c>
      <c r="O6" s="140" t="s">
        <v>102</v>
      </c>
      <c r="P6" s="129" t="s">
        <v>99</v>
      </c>
      <c r="Q6" s="141" t="s">
        <v>18</v>
      </c>
      <c r="R6" s="129" t="s">
        <v>98</v>
      </c>
      <c r="S6" s="135" t="s">
        <v>18</v>
      </c>
      <c r="T6" s="142"/>
      <c r="U6" s="114"/>
      <c r="V6" s="145"/>
      <c r="W6" s="145"/>
      <c r="X6" s="145"/>
      <c r="Y6" s="145"/>
      <c r="Z6" s="147"/>
      <c r="AA6" s="149"/>
      <c r="AB6" s="149"/>
    </row>
    <row r="7" spans="1:28" ht="25.5" customHeight="1" x14ac:dyDescent="0.25">
      <c r="B7" s="115"/>
      <c r="C7" s="115"/>
      <c r="D7" s="115"/>
      <c r="E7" s="115"/>
      <c r="F7" s="115"/>
      <c r="G7" s="122"/>
      <c r="H7" s="115"/>
      <c r="I7" s="122"/>
      <c r="J7" s="122"/>
      <c r="K7" s="131"/>
      <c r="L7" s="131"/>
      <c r="M7" s="122"/>
      <c r="N7" s="140"/>
      <c r="O7" s="140"/>
      <c r="P7" s="130"/>
      <c r="Q7" s="141"/>
      <c r="R7" s="130"/>
      <c r="S7" s="136"/>
      <c r="T7" s="143"/>
      <c r="U7" s="115"/>
      <c r="V7" s="10" t="s">
        <v>19</v>
      </c>
      <c r="W7" s="10" t="s">
        <v>20</v>
      </c>
      <c r="X7" s="10" t="s">
        <v>21</v>
      </c>
      <c r="Y7" s="10" t="s">
        <v>22</v>
      </c>
      <c r="Z7" s="148"/>
      <c r="AA7" s="150"/>
      <c r="AB7" s="150"/>
    </row>
    <row r="8" spans="1:28" ht="15.75" customHeight="1" x14ac:dyDescent="0.25">
      <c r="A8" s="11" t="s">
        <v>23</v>
      </c>
      <c r="B8" s="12"/>
      <c r="C8" s="12"/>
      <c r="D8" s="12"/>
      <c r="E8" s="12"/>
      <c r="F8" s="12"/>
      <c r="G8" s="13"/>
      <c r="H8" s="13"/>
      <c r="I8" s="13"/>
      <c r="J8" s="13"/>
      <c r="K8" s="14"/>
      <c r="L8" s="14"/>
      <c r="M8" s="14"/>
      <c r="N8" s="15"/>
      <c r="O8" s="15"/>
      <c r="P8" s="15"/>
      <c r="Q8" s="16"/>
      <c r="R8" s="15"/>
      <c r="S8" s="16"/>
      <c r="T8" s="17"/>
      <c r="U8" s="18"/>
      <c r="V8" s="18"/>
      <c r="W8" s="18"/>
      <c r="X8" s="18"/>
      <c r="Y8" s="18"/>
      <c r="Z8" s="19"/>
      <c r="AA8" s="20"/>
      <c r="AB8" s="20"/>
    </row>
    <row r="9" spans="1:28" ht="382.8" customHeight="1" x14ac:dyDescent="0.25">
      <c r="A9" s="21"/>
      <c r="B9" s="82" t="s">
        <v>24</v>
      </c>
      <c r="C9" s="116" t="s">
        <v>25</v>
      </c>
      <c r="D9" s="102">
        <v>0.15</v>
      </c>
      <c r="E9" s="82"/>
      <c r="F9" s="82"/>
      <c r="G9" s="118" t="s">
        <v>26</v>
      </c>
      <c r="H9" s="102">
        <v>0.4</v>
      </c>
      <c r="I9" s="89" t="s">
        <v>27</v>
      </c>
      <c r="J9" s="89">
        <v>3</v>
      </c>
      <c r="K9" s="87">
        <v>4</v>
      </c>
      <c r="L9" s="87" t="s">
        <v>28</v>
      </c>
      <c r="M9" s="87">
        <v>4</v>
      </c>
      <c r="N9" s="87">
        <v>4</v>
      </c>
      <c r="O9" s="123">
        <f>+R9</f>
        <v>0</v>
      </c>
      <c r="P9" s="123">
        <f>(+V9*U9+V10*U10+V11*U11+V16*U16)*4</f>
        <v>0</v>
      </c>
      <c r="Q9" s="126">
        <f>+P9/N9</f>
        <v>0</v>
      </c>
      <c r="R9" s="123">
        <f>(+W9*U9+W10*U10+W11*U11+W16*U16)*4</f>
        <v>0</v>
      </c>
      <c r="S9" s="126">
        <f>+R9/N9</f>
        <v>0</v>
      </c>
      <c r="T9" s="56" t="s">
        <v>116</v>
      </c>
      <c r="U9" s="48">
        <v>0.15</v>
      </c>
      <c r="V9" s="49"/>
      <c r="W9" s="49"/>
      <c r="X9" s="49"/>
      <c r="Y9" s="49"/>
      <c r="Z9" s="50" t="s">
        <v>121</v>
      </c>
      <c r="AA9" s="57"/>
      <c r="AB9" s="51"/>
    </row>
    <row r="10" spans="1:28" ht="198" customHeight="1" x14ac:dyDescent="0.25">
      <c r="A10" s="21"/>
      <c r="B10" s="82"/>
      <c r="C10" s="116"/>
      <c r="D10" s="102"/>
      <c r="E10" s="82"/>
      <c r="F10" s="82"/>
      <c r="G10" s="118"/>
      <c r="H10" s="102"/>
      <c r="I10" s="89"/>
      <c r="J10" s="89"/>
      <c r="K10" s="89"/>
      <c r="L10" s="89"/>
      <c r="M10" s="89"/>
      <c r="N10" s="89"/>
      <c r="O10" s="124"/>
      <c r="P10" s="124"/>
      <c r="Q10" s="127"/>
      <c r="R10" s="124"/>
      <c r="S10" s="127"/>
      <c r="T10" s="56" t="s">
        <v>30</v>
      </c>
      <c r="U10" s="48">
        <v>0.35</v>
      </c>
      <c r="V10" s="49"/>
      <c r="W10" s="49"/>
      <c r="X10" s="49"/>
      <c r="Y10" s="49"/>
      <c r="Z10" s="50" t="s">
        <v>31</v>
      </c>
      <c r="AA10" s="57"/>
      <c r="AB10" s="51"/>
    </row>
    <row r="11" spans="1:28" ht="29.4" customHeight="1" x14ac:dyDescent="0.25">
      <c r="A11" s="21"/>
      <c r="B11" s="82"/>
      <c r="C11" s="116"/>
      <c r="D11" s="102"/>
      <c r="E11" s="82"/>
      <c r="F11" s="82"/>
      <c r="G11" s="118"/>
      <c r="H11" s="102"/>
      <c r="I11" s="89"/>
      <c r="J11" s="89"/>
      <c r="K11" s="89"/>
      <c r="L11" s="89"/>
      <c r="M11" s="89"/>
      <c r="N11" s="89"/>
      <c r="O11" s="124"/>
      <c r="P11" s="124"/>
      <c r="Q11" s="127"/>
      <c r="R11" s="124"/>
      <c r="S11" s="127"/>
      <c r="T11" s="137" t="s">
        <v>152</v>
      </c>
      <c r="U11" s="160">
        <v>0.3</v>
      </c>
      <c r="V11" s="151"/>
      <c r="W11" s="151"/>
      <c r="X11" s="151"/>
      <c r="Y11" s="151"/>
      <c r="Z11" s="154" t="s">
        <v>31</v>
      </c>
      <c r="AA11" s="157"/>
      <c r="AB11" s="157"/>
    </row>
    <row r="12" spans="1:28" ht="19.2" customHeight="1" x14ac:dyDescent="0.25">
      <c r="A12" s="21"/>
      <c r="B12" s="82"/>
      <c r="C12" s="116"/>
      <c r="D12" s="102"/>
      <c r="E12" s="82"/>
      <c r="F12" s="82"/>
      <c r="G12" s="118"/>
      <c r="H12" s="102"/>
      <c r="I12" s="89"/>
      <c r="J12" s="89"/>
      <c r="K12" s="89"/>
      <c r="L12" s="89"/>
      <c r="M12" s="89"/>
      <c r="N12" s="89"/>
      <c r="O12" s="124"/>
      <c r="P12" s="124"/>
      <c r="Q12" s="127"/>
      <c r="R12" s="124"/>
      <c r="S12" s="127"/>
      <c r="T12" s="138"/>
      <c r="U12" s="161"/>
      <c r="V12" s="152"/>
      <c r="W12" s="152"/>
      <c r="X12" s="152"/>
      <c r="Y12" s="152"/>
      <c r="Z12" s="155"/>
      <c r="AA12" s="158"/>
      <c r="AB12" s="158"/>
    </row>
    <row r="13" spans="1:28" ht="21.6" customHeight="1" x14ac:dyDescent="0.25">
      <c r="A13" s="21"/>
      <c r="B13" s="82"/>
      <c r="C13" s="116"/>
      <c r="D13" s="102"/>
      <c r="E13" s="82"/>
      <c r="F13" s="82"/>
      <c r="G13" s="118"/>
      <c r="H13" s="102"/>
      <c r="I13" s="89"/>
      <c r="J13" s="89"/>
      <c r="K13" s="89"/>
      <c r="L13" s="89"/>
      <c r="M13" s="89"/>
      <c r="N13" s="89"/>
      <c r="O13" s="124"/>
      <c r="P13" s="124"/>
      <c r="Q13" s="127"/>
      <c r="R13" s="124"/>
      <c r="S13" s="127"/>
      <c r="T13" s="139"/>
      <c r="U13" s="162"/>
      <c r="V13" s="153"/>
      <c r="W13" s="153"/>
      <c r="X13" s="153"/>
      <c r="Y13" s="153"/>
      <c r="Z13" s="156"/>
      <c r="AA13" s="159"/>
      <c r="AB13" s="159"/>
    </row>
    <row r="14" spans="1:28" ht="21.6" customHeight="1" x14ac:dyDescent="0.25">
      <c r="A14" s="21"/>
      <c r="B14" s="82"/>
      <c r="C14" s="116"/>
      <c r="D14" s="102"/>
      <c r="E14" s="82"/>
      <c r="F14" s="82"/>
      <c r="G14" s="118"/>
      <c r="H14" s="102"/>
      <c r="I14" s="89"/>
      <c r="J14" s="89"/>
      <c r="K14" s="89"/>
      <c r="L14" s="89"/>
      <c r="M14" s="89"/>
      <c r="N14" s="89"/>
      <c r="O14" s="124"/>
      <c r="P14" s="124"/>
      <c r="Q14" s="127"/>
      <c r="R14" s="124"/>
      <c r="S14" s="127"/>
      <c r="T14" s="58" t="s">
        <v>153</v>
      </c>
      <c r="U14" s="52"/>
      <c r="V14" s="53"/>
      <c r="W14" s="53"/>
      <c r="X14" s="53"/>
      <c r="Y14" s="53"/>
      <c r="Z14" s="54" t="s">
        <v>31</v>
      </c>
      <c r="AA14" s="55"/>
      <c r="AB14" s="55"/>
    </row>
    <row r="15" spans="1:28" ht="49.8" customHeight="1" x14ac:dyDescent="0.25">
      <c r="A15" s="21"/>
      <c r="B15" s="82"/>
      <c r="C15" s="116"/>
      <c r="D15" s="102"/>
      <c r="E15" s="82"/>
      <c r="F15" s="82"/>
      <c r="G15" s="118"/>
      <c r="H15" s="102"/>
      <c r="I15" s="89"/>
      <c r="J15" s="89"/>
      <c r="K15" s="89"/>
      <c r="L15" s="89"/>
      <c r="M15" s="89"/>
      <c r="N15" s="89"/>
      <c r="O15" s="124"/>
      <c r="P15" s="124"/>
      <c r="Q15" s="127"/>
      <c r="R15" s="124"/>
      <c r="S15" s="127"/>
      <c r="T15" s="58" t="s">
        <v>154</v>
      </c>
      <c r="U15" s="52"/>
      <c r="V15" s="53"/>
      <c r="W15" s="53"/>
      <c r="X15" s="53"/>
      <c r="Y15" s="53"/>
      <c r="Z15" s="54" t="s">
        <v>31</v>
      </c>
      <c r="AA15" s="55"/>
      <c r="AB15" s="55"/>
    </row>
    <row r="16" spans="1:28" ht="105.6" customHeight="1" x14ac:dyDescent="0.25">
      <c r="B16" s="83"/>
      <c r="C16" s="117"/>
      <c r="D16" s="102"/>
      <c r="E16" s="83"/>
      <c r="F16" s="83"/>
      <c r="G16" s="119"/>
      <c r="H16" s="91"/>
      <c r="I16" s="88"/>
      <c r="J16" s="88"/>
      <c r="K16" s="88"/>
      <c r="L16" s="88"/>
      <c r="M16" s="88"/>
      <c r="N16" s="88"/>
      <c r="O16" s="125"/>
      <c r="P16" s="125"/>
      <c r="Q16" s="128"/>
      <c r="R16" s="125"/>
      <c r="S16" s="128"/>
      <c r="T16" s="77" t="s">
        <v>105</v>
      </c>
      <c r="U16" s="47">
        <v>0.2</v>
      </c>
      <c r="V16" s="64"/>
      <c r="W16" s="64"/>
      <c r="X16" s="64"/>
      <c r="Y16" s="64"/>
      <c r="Z16" s="65" t="s">
        <v>29</v>
      </c>
      <c r="AA16" s="46"/>
      <c r="AB16" s="59"/>
    </row>
    <row r="17" spans="2:28" ht="213" customHeight="1" x14ac:dyDescent="0.25">
      <c r="B17" s="59" t="s">
        <v>24</v>
      </c>
      <c r="C17" s="59" t="s">
        <v>25</v>
      </c>
      <c r="D17" s="91"/>
      <c r="E17" s="46"/>
      <c r="F17" s="46"/>
      <c r="G17" s="46" t="s">
        <v>32</v>
      </c>
      <c r="H17" s="47">
        <v>0.6</v>
      </c>
      <c r="I17" s="46" t="s">
        <v>27</v>
      </c>
      <c r="J17" s="46">
        <v>0</v>
      </c>
      <c r="K17" s="46">
        <v>1</v>
      </c>
      <c r="L17" s="46" t="s">
        <v>33</v>
      </c>
      <c r="M17" s="46">
        <v>1</v>
      </c>
      <c r="N17" s="46">
        <v>0</v>
      </c>
      <c r="O17" s="66">
        <f>+R17</f>
        <v>0</v>
      </c>
      <c r="P17" s="59">
        <f>+V17*U17</f>
        <v>0</v>
      </c>
      <c r="Q17" s="64" t="e">
        <f>+P17/N17</f>
        <v>#DIV/0!</v>
      </c>
      <c r="R17" s="66">
        <f>+W17*U17</f>
        <v>0</v>
      </c>
      <c r="S17" s="64" t="e">
        <f>+R17/N17</f>
        <v>#DIV/0!</v>
      </c>
      <c r="T17" s="46" t="s">
        <v>62</v>
      </c>
      <c r="U17" s="47">
        <v>1</v>
      </c>
      <c r="V17" s="64"/>
      <c r="W17" s="64"/>
      <c r="X17" s="64"/>
      <c r="Y17" s="64"/>
      <c r="Z17" s="46" t="s">
        <v>31</v>
      </c>
      <c r="AA17" s="46"/>
      <c r="AB17" s="59"/>
    </row>
    <row r="18" spans="2:28" ht="114.6" customHeight="1" x14ac:dyDescent="0.25">
      <c r="B18" s="81" t="s">
        <v>24</v>
      </c>
      <c r="C18" s="81" t="s">
        <v>34</v>
      </c>
      <c r="D18" s="90">
        <v>0.1</v>
      </c>
      <c r="E18" s="46"/>
      <c r="F18" s="46"/>
      <c r="G18" s="87" t="s">
        <v>35</v>
      </c>
      <c r="H18" s="90">
        <v>0.4</v>
      </c>
      <c r="I18" s="87" t="s">
        <v>27</v>
      </c>
      <c r="J18" s="87">
        <v>4</v>
      </c>
      <c r="K18" s="87">
        <v>4</v>
      </c>
      <c r="L18" s="87" t="s">
        <v>28</v>
      </c>
      <c r="M18" s="87">
        <v>4</v>
      </c>
      <c r="N18" s="87">
        <v>4</v>
      </c>
      <c r="O18" s="81">
        <f>(V18*U18+V22*U22)*4</f>
        <v>0</v>
      </c>
      <c r="P18" s="84">
        <f>(V18*U18+V22*U22)*4</f>
        <v>0</v>
      </c>
      <c r="Q18" s="78">
        <f>+P18/N18</f>
        <v>0</v>
      </c>
      <c r="R18" s="84">
        <f>(W18*U18+W22*U22)*4</f>
        <v>0</v>
      </c>
      <c r="S18" s="78">
        <f>+R18/N18</f>
        <v>0</v>
      </c>
      <c r="T18" s="46" t="s">
        <v>106</v>
      </c>
      <c r="U18" s="47">
        <v>0.6</v>
      </c>
      <c r="V18" s="64"/>
      <c r="W18" s="64"/>
      <c r="X18" s="64"/>
      <c r="Y18" s="64"/>
      <c r="Z18" s="46" t="s">
        <v>36</v>
      </c>
      <c r="AA18" s="46"/>
      <c r="AB18" s="59"/>
    </row>
    <row r="19" spans="2:28" ht="114.6" customHeight="1" x14ac:dyDescent="0.25">
      <c r="B19" s="82"/>
      <c r="C19" s="82"/>
      <c r="D19" s="102"/>
      <c r="E19" s="46"/>
      <c r="F19" s="46"/>
      <c r="G19" s="89"/>
      <c r="H19" s="102"/>
      <c r="I19" s="89"/>
      <c r="J19" s="89"/>
      <c r="K19" s="89"/>
      <c r="L19" s="89"/>
      <c r="M19" s="89"/>
      <c r="N19" s="89"/>
      <c r="O19" s="82"/>
      <c r="P19" s="85"/>
      <c r="Q19" s="79"/>
      <c r="R19" s="85"/>
      <c r="S19" s="79"/>
      <c r="T19" s="46" t="s">
        <v>126</v>
      </c>
      <c r="U19" s="47"/>
      <c r="V19" s="64"/>
      <c r="W19" s="64"/>
      <c r="X19" s="64"/>
      <c r="Y19" s="64"/>
      <c r="Z19" s="46"/>
      <c r="AA19" s="46"/>
      <c r="AB19" s="59"/>
    </row>
    <row r="20" spans="2:28" ht="78" customHeight="1" x14ac:dyDescent="0.25">
      <c r="B20" s="82"/>
      <c r="C20" s="82"/>
      <c r="D20" s="102"/>
      <c r="E20" s="75"/>
      <c r="F20" s="75"/>
      <c r="G20" s="89"/>
      <c r="H20" s="102"/>
      <c r="I20" s="89"/>
      <c r="J20" s="89"/>
      <c r="K20" s="89"/>
      <c r="L20" s="89"/>
      <c r="M20" s="89"/>
      <c r="N20" s="89"/>
      <c r="O20" s="82"/>
      <c r="P20" s="85"/>
      <c r="Q20" s="79"/>
      <c r="R20" s="85"/>
      <c r="S20" s="79"/>
      <c r="T20" s="75" t="s">
        <v>155</v>
      </c>
      <c r="U20" s="47"/>
      <c r="V20" s="64"/>
      <c r="W20" s="64"/>
      <c r="X20" s="64"/>
      <c r="Y20" s="64"/>
      <c r="Z20" s="75"/>
      <c r="AA20" s="75"/>
      <c r="AB20" s="59"/>
    </row>
    <row r="21" spans="2:28" ht="78" customHeight="1" x14ac:dyDescent="0.25">
      <c r="B21" s="82"/>
      <c r="C21" s="82"/>
      <c r="D21" s="102"/>
      <c r="E21" s="76"/>
      <c r="F21" s="76"/>
      <c r="G21" s="89"/>
      <c r="H21" s="102"/>
      <c r="I21" s="89"/>
      <c r="J21" s="89"/>
      <c r="K21" s="89"/>
      <c r="L21" s="89"/>
      <c r="M21" s="89"/>
      <c r="N21" s="89"/>
      <c r="O21" s="82"/>
      <c r="P21" s="85"/>
      <c r="Q21" s="79"/>
      <c r="R21" s="85"/>
      <c r="S21" s="79"/>
      <c r="T21" s="76" t="s">
        <v>156</v>
      </c>
      <c r="U21" s="47"/>
      <c r="V21" s="64"/>
      <c r="W21" s="64"/>
      <c r="X21" s="64"/>
      <c r="Y21" s="64"/>
      <c r="Z21" s="76"/>
      <c r="AA21" s="76"/>
      <c r="AB21" s="59"/>
    </row>
    <row r="22" spans="2:28" ht="102.6" customHeight="1" x14ac:dyDescent="0.25">
      <c r="B22" s="83"/>
      <c r="C22" s="83"/>
      <c r="D22" s="102"/>
      <c r="E22" s="46"/>
      <c r="F22" s="46"/>
      <c r="G22" s="88"/>
      <c r="H22" s="91"/>
      <c r="I22" s="88"/>
      <c r="J22" s="88"/>
      <c r="K22" s="88"/>
      <c r="L22" s="88"/>
      <c r="M22" s="88"/>
      <c r="N22" s="88"/>
      <c r="O22" s="83"/>
      <c r="P22" s="86"/>
      <c r="Q22" s="80"/>
      <c r="R22" s="86"/>
      <c r="S22" s="80"/>
      <c r="T22" s="46" t="s">
        <v>37</v>
      </c>
      <c r="U22" s="47">
        <v>0.4</v>
      </c>
      <c r="V22" s="64"/>
      <c r="W22" s="64"/>
      <c r="X22" s="64"/>
      <c r="Y22" s="64"/>
      <c r="Z22" s="46" t="s">
        <v>38</v>
      </c>
      <c r="AA22" s="46"/>
      <c r="AB22" s="59"/>
    </row>
    <row r="23" spans="2:28" ht="277.2" customHeight="1" x14ac:dyDescent="0.25">
      <c r="B23" s="59" t="s">
        <v>24</v>
      </c>
      <c r="C23" s="59" t="s">
        <v>34</v>
      </c>
      <c r="D23" s="102"/>
      <c r="E23" s="46"/>
      <c r="F23" s="46"/>
      <c r="G23" s="46" t="s">
        <v>39</v>
      </c>
      <c r="H23" s="47">
        <v>0.3</v>
      </c>
      <c r="I23" s="46" t="s">
        <v>27</v>
      </c>
      <c r="J23" s="46">
        <v>10</v>
      </c>
      <c r="K23" s="46">
        <v>13</v>
      </c>
      <c r="L23" s="46" t="s">
        <v>28</v>
      </c>
      <c r="M23" s="46">
        <v>13</v>
      </c>
      <c r="N23" s="46">
        <v>13</v>
      </c>
      <c r="O23" s="59">
        <f>+R23</f>
        <v>0</v>
      </c>
      <c r="P23" s="59">
        <f>+(V23*U23)*13</f>
        <v>0</v>
      </c>
      <c r="Q23" s="64">
        <f>+P23/N23</f>
        <v>0</v>
      </c>
      <c r="R23" s="59">
        <f>+(W23*U23)*13</f>
        <v>0</v>
      </c>
      <c r="S23" s="64">
        <f>+R23/N23</f>
        <v>0</v>
      </c>
      <c r="T23" s="46" t="s">
        <v>97</v>
      </c>
      <c r="U23" s="47">
        <v>1</v>
      </c>
      <c r="V23" s="64"/>
      <c r="W23" s="64"/>
      <c r="X23" s="64"/>
      <c r="Y23" s="64"/>
      <c r="Z23" s="46" t="s">
        <v>31</v>
      </c>
      <c r="AA23" s="46"/>
      <c r="AB23" s="59"/>
    </row>
    <row r="24" spans="2:28" ht="78" customHeight="1" x14ac:dyDescent="0.25">
      <c r="B24" s="81" t="s">
        <v>24</v>
      </c>
      <c r="C24" s="81" t="s">
        <v>34</v>
      </c>
      <c r="D24" s="102"/>
      <c r="E24" s="46"/>
      <c r="F24" s="46"/>
      <c r="G24" s="87" t="s">
        <v>41</v>
      </c>
      <c r="H24" s="90">
        <v>0.3</v>
      </c>
      <c r="I24" s="87" t="s">
        <v>27</v>
      </c>
      <c r="J24" s="87">
        <v>5</v>
      </c>
      <c r="K24" s="87">
        <v>5</v>
      </c>
      <c r="L24" s="87" t="s">
        <v>28</v>
      </c>
      <c r="M24" s="87">
        <v>5</v>
      </c>
      <c r="N24" s="87">
        <v>5</v>
      </c>
      <c r="O24" s="81">
        <f>+R24</f>
        <v>0</v>
      </c>
      <c r="P24" s="81">
        <f>+(V24*U24)*5</f>
        <v>0</v>
      </c>
      <c r="Q24" s="78">
        <f>+P24/N24</f>
        <v>0</v>
      </c>
      <c r="R24" s="81">
        <f>+(W24*U24)*5</f>
        <v>0</v>
      </c>
      <c r="S24" s="78">
        <f>+R24/N24</f>
        <v>0</v>
      </c>
      <c r="T24" s="87" t="s">
        <v>40</v>
      </c>
      <c r="U24" s="90">
        <v>1</v>
      </c>
      <c r="V24" s="78"/>
      <c r="W24" s="78"/>
      <c r="X24" s="78"/>
      <c r="Y24" s="78"/>
      <c r="Z24" s="87" t="s">
        <v>31</v>
      </c>
      <c r="AA24" s="87"/>
      <c r="AB24" s="81"/>
    </row>
    <row r="25" spans="2:28" ht="136.19999999999999" customHeight="1" x14ac:dyDescent="0.25">
      <c r="B25" s="83"/>
      <c r="C25" s="83"/>
      <c r="D25" s="91"/>
      <c r="E25" s="46"/>
      <c r="F25" s="46"/>
      <c r="G25" s="88"/>
      <c r="H25" s="91"/>
      <c r="I25" s="88"/>
      <c r="J25" s="88"/>
      <c r="K25" s="88"/>
      <c r="L25" s="88"/>
      <c r="M25" s="88"/>
      <c r="N25" s="88"/>
      <c r="O25" s="83"/>
      <c r="P25" s="83"/>
      <c r="Q25" s="80"/>
      <c r="R25" s="83"/>
      <c r="S25" s="80"/>
      <c r="T25" s="88"/>
      <c r="U25" s="91"/>
      <c r="V25" s="80"/>
      <c r="W25" s="80"/>
      <c r="X25" s="80"/>
      <c r="Y25" s="80"/>
      <c r="Z25" s="88"/>
      <c r="AA25" s="88"/>
      <c r="AB25" s="83"/>
    </row>
    <row r="26" spans="2:28" ht="409.6" customHeight="1" x14ac:dyDescent="0.25">
      <c r="B26" s="59" t="s">
        <v>24</v>
      </c>
      <c r="C26" s="81" t="s">
        <v>42</v>
      </c>
      <c r="D26" s="90">
        <v>0.25</v>
      </c>
      <c r="E26" s="46"/>
      <c r="F26" s="46"/>
      <c r="G26" s="87" t="s">
        <v>43</v>
      </c>
      <c r="H26" s="47">
        <v>0.35</v>
      </c>
      <c r="I26" s="46" t="s">
        <v>27</v>
      </c>
      <c r="J26" s="46">
        <v>1</v>
      </c>
      <c r="K26" s="46">
        <v>1</v>
      </c>
      <c r="L26" s="46" t="s">
        <v>28</v>
      </c>
      <c r="M26" s="46">
        <v>1</v>
      </c>
      <c r="N26" s="46">
        <v>1</v>
      </c>
      <c r="O26" s="59">
        <f>+V26*U26</f>
        <v>0</v>
      </c>
      <c r="P26" s="59">
        <f>+V26*U26</f>
        <v>0</v>
      </c>
      <c r="Q26" s="64">
        <f>+P26/N26</f>
        <v>0</v>
      </c>
      <c r="R26" s="59">
        <f>+W26*U26</f>
        <v>0</v>
      </c>
      <c r="S26" s="64">
        <f>+R26/N26</f>
        <v>0</v>
      </c>
      <c r="T26" s="46" t="s">
        <v>44</v>
      </c>
      <c r="U26" s="47">
        <v>1</v>
      </c>
      <c r="V26" s="64"/>
      <c r="W26" s="64"/>
      <c r="X26" s="64"/>
      <c r="Y26" s="64"/>
      <c r="Z26" s="46" t="s">
        <v>31</v>
      </c>
      <c r="AA26" s="46"/>
      <c r="AB26" s="67" t="s">
        <v>115</v>
      </c>
    </row>
    <row r="27" spans="2:28" ht="142.19999999999999" customHeight="1" x14ac:dyDescent="0.25">
      <c r="B27" s="68"/>
      <c r="C27" s="83"/>
      <c r="D27" s="102"/>
      <c r="E27" s="46"/>
      <c r="F27" s="46"/>
      <c r="G27" s="88"/>
      <c r="H27" s="69"/>
      <c r="I27" s="45"/>
      <c r="J27" s="45"/>
      <c r="K27" s="45"/>
      <c r="L27" s="45"/>
      <c r="M27" s="45"/>
      <c r="N27" s="45"/>
      <c r="O27" s="68"/>
      <c r="P27" s="68"/>
      <c r="Q27" s="70"/>
      <c r="R27" s="68"/>
      <c r="S27" s="70"/>
      <c r="T27" s="46" t="s">
        <v>127</v>
      </c>
      <c r="U27" s="47"/>
      <c r="V27" s="70"/>
      <c r="W27" s="70"/>
      <c r="X27" s="70"/>
      <c r="Y27" s="70"/>
      <c r="Z27" s="45" t="s">
        <v>31</v>
      </c>
      <c r="AA27" s="60"/>
      <c r="AB27" s="46"/>
    </row>
    <row r="28" spans="2:28" ht="151.80000000000001" customHeight="1" x14ac:dyDescent="0.25">
      <c r="B28" s="81" t="s">
        <v>24</v>
      </c>
      <c r="C28" s="81" t="s">
        <v>42</v>
      </c>
      <c r="D28" s="102"/>
      <c r="E28" s="46"/>
      <c r="F28" s="46"/>
      <c r="G28" s="87" t="s">
        <v>45</v>
      </c>
      <c r="H28" s="90">
        <v>0.5</v>
      </c>
      <c r="I28" s="87" t="s">
        <v>27</v>
      </c>
      <c r="J28" s="87">
        <v>18</v>
      </c>
      <c r="K28" s="87">
        <v>18</v>
      </c>
      <c r="L28" s="87" t="s">
        <v>28</v>
      </c>
      <c r="M28" s="87">
        <v>18.000000000000004</v>
      </c>
      <c r="N28" s="87">
        <v>18</v>
      </c>
      <c r="O28" s="81">
        <f>(SUM(U28:U45)*V28)*18</f>
        <v>0</v>
      </c>
      <c r="P28" s="81">
        <f>(SUM(U28:U45)*V28)*18</f>
        <v>0</v>
      </c>
      <c r="Q28" s="78">
        <v>1</v>
      </c>
      <c r="R28" s="81">
        <f>(SUM(U28:U45)*W28)*18</f>
        <v>0</v>
      </c>
      <c r="S28" s="78">
        <v>1</v>
      </c>
      <c r="T28" s="46" t="s">
        <v>128</v>
      </c>
      <c r="U28" s="71">
        <v>5.5555555555555552E-2</v>
      </c>
      <c r="V28" s="78"/>
      <c r="W28" s="78"/>
      <c r="X28" s="78"/>
      <c r="Y28" s="78"/>
      <c r="Z28" s="87" t="s">
        <v>31</v>
      </c>
      <c r="AA28" s="72"/>
      <c r="AB28" s="46"/>
    </row>
    <row r="29" spans="2:28" ht="118.8" customHeight="1" x14ac:dyDescent="0.25">
      <c r="B29" s="82"/>
      <c r="C29" s="82"/>
      <c r="D29" s="102"/>
      <c r="E29" s="46"/>
      <c r="F29" s="46"/>
      <c r="G29" s="89"/>
      <c r="H29" s="102"/>
      <c r="I29" s="89"/>
      <c r="J29" s="89"/>
      <c r="K29" s="89"/>
      <c r="L29" s="89"/>
      <c r="M29" s="89"/>
      <c r="N29" s="89"/>
      <c r="O29" s="82"/>
      <c r="P29" s="82"/>
      <c r="Q29" s="79"/>
      <c r="R29" s="82"/>
      <c r="S29" s="79"/>
      <c r="T29" s="46" t="s">
        <v>129</v>
      </c>
      <c r="U29" s="71">
        <v>5.5555555555555552E-2</v>
      </c>
      <c r="V29" s="79"/>
      <c r="W29" s="79"/>
      <c r="X29" s="79"/>
      <c r="Y29" s="79"/>
      <c r="Z29" s="89"/>
      <c r="AA29" s="46"/>
      <c r="AB29" s="46"/>
    </row>
    <row r="30" spans="2:28" ht="118.8" customHeight="1" x14ac:dyDescent="0.25">
      <c r="B30" s="82"/>
      <c r="C30" s="82"/>
      <c r="D30" s="102"/>
      <c r="E30" s="46"/>
      <c r="F30" s="46"/>
      <c r="G30" s="89"/>
      <c r="H30" s="102"/>
      <c r="I30" s="89"/>
      <c r="J30" s="89"/>
      <c r="K30" s="89"/>
      <c r="L30" s="89"/>
      <c r="M30" s="89"/>
      <c r="N30" s="89"/>
      <c r="O30" s="82"/>
      <c r="P30" s="82"/>
      <c r="Q30" s="79"/>
      <c r="R30" s="82"/>
      <c r="S30" s="79"/>
      <c r="T30" s="46" t="s">
        <v>130</v>
      </c>
      <c r="U30" s="71">
        <v>5.5555555555555552E-2</v>
      </c>
      <c r="V30" s="79"/>
      <c r="W30" s="79"/>
      <c r="X30" s="79"/>
      <c r="Y30" s="79"/>
      <c r="Z30" s="89"/>
      <c r="AA30" s="46"/>
      <c r="AB30" s="46"/>
    </row>
    <row r="31" spans="2:28" ht="118.8" customHeight="1" x14ac:dyDescent="0.25">
      <c r="B31" s="82"/>
      <c r="C31" s="82"/>
      <c r="D31" s="102"/>
      <c r="E31" s="46"/>
      <c r="F31" s="46"/>
      <c r="G31" s="89"/>
      <c r="H31" s="102"/>
      <c r="I31" s="89"/>
      <c r="J31" s="89"/>
      <c r="K31" s="89"/>
      <c r="L31" s="89"/>
      <c r="M31" s="89"/>
      <c r="N31" s="89"/>
      <c r="O31" s="82"/>
      <c r="P31" s="82"/>
      <c r="Q31" s="79"/>
      <c r="R31" s="82"/>
      <c r="S31" s="79"/>
      <c r="T31" s="46" t="s">
        <v>131</v>
      </c>
      <c r="U31" s="71">
        <v>5.5555555555555552E-2</v>
      </c>
      <c r="V31" s="79"/>
      <c r="W31" s="79"/>
      <c r="X31" s="79"/>
      <c r="Y31" s="79"/>
      <c r="Z31" s="89"/>
      <c r="AA31" s="46"/>
      <c r="AB31" s="46"/>
    </row>
    <row r="32" spans="2:28" ht="118.8" customHeight="1" x14ac:dyDescent="0.25">
      <c r="B32" s="82"/>
      <c r="C32" s="82"/>
      <c r="D32" s="102"/>
      <c r="E32" s="46"/>
      <c r="F32" s="46"/>
      <c r="G32" s="89"/>
      <c r="H32" s="102"/>
      <c r="I32" s="89"/>
      <c r="J32" s="89"/>
      <c r="K32" s="89"/>
      <c r="L32" s="89"/>
      <c r="M32" s="89"/>
      <c r="N32" s="89"/>
      <c r="O32" s="82"/>
      <c r="P32" s="82"/>
      <c r="Q32" s="79"/>
      <c r="R32" s="82"/>
      <c r="S32" s="79"/>
      <c r="T32" s="46" t="s">
        <v>132</v>
      </c>
      <c r="U32" s="71">
        <v>5.5555555555555552E-2</v>
      </c>
      <c r="V32" s="79"/>
      <c r="W32" s="79"/>
      <c r="X32" s="79"/>
      <c r="Y32" s="79"/>
      <c r="Z32" s="89"/>
      <c r="AA32" s="46"/>
      <c r="AB32" s="46"/>
    </row>
    <row r="33" spans="2:28" ht="118.8" customHeight="1" x14ac:dyDescent="0.25">
      <c r="B33" s="82"/>
      <c r="C33" s="82"/>
      <c r="D33" s="102"/>
      <c r="E33" s="46"/>
      <c r="F33" s="46"/>
      <c r="G33" s="89"/>
      <c r="H33" s="102"/>
      <c r="I33" s="89"/>
      <c r="J33" s="89"/>
      <c r="K33" s="89"/>
      <c r="L33" s="89"/>
      <c r="M33" s="89"/>
      <c r="N33" s="89"/>
      <c r="O33" s="82"/>
      <c r="P33" s="82"/>
      <c r="Q33" s="79"/>
      <c r="R33" s="82"/>
      <c r="S33" s="79"/>
      <c r="T33" s="46" t="s">
        <v>133</v>
      </c>
      <c r="U33" s="71">
        <v>5.5555555555555552E-2</v>
      </c>
      <c r="V33" s="79"/>
      <c r="W33" s="79"/>
      <c r="X33" s="79"/>
      <c r="Y33" s="79"/>
      <c r="Z33" s="89"/>
      <c r="AA33" s="46"/>
      <c r="AB33" s="46"/>
    </row>
    <row r="34" spans="2:28" ht="118.8" customHeight="1" x14ac:dyDescent="0.25">
      <c r="B34" s="82"/>
      <c r="C34" s="82"/>
      <c r="D34" s="102"/>
      <c r="E34" s="46"/>
      <c r="F34" s="46"/>
      <c r="G34" s="89"/>
      <c r="H34" s="102"/>
      <c r="I34" s="89"/>
      <c r="J34" s="89"/>
      <c r="K34" s="89"/>
      <c r="L34" s="89"/>
      <c r="M34" s="89"/>
      <c r="N34" s="89"/>
      <c r="O34" s="82"/>
      <c r="P34" s="82"/>
      <c r="Q34" s="79"/>
      <c r="R34" s="82"/>
      <c r="S34" s="79"/>
      <c r="T34" s="46" t="s">
        <v>134</v>
      </c>
      <c r="U34" s="71">
        <v>5.5555555555555552E-2</v>
      </c>
      <c r="V34" s="79"/>
      <c r="W34" s="79"/>
      <c r="X34" s="79"/>
      <c r="Y34" s="79"/>
      <c r="Z34" s="89"/>
      <c r="AA34" s="46"/>
      <c r="AB34" s="46"/>
    </row>
    <row r="35" spans="2:28" ht="118.8" customHeight="1" x14ac:dyDescent="0.25">
      <c r="B35" s="82"/>
      <c r="C35" s="82"/>
      <c r="D35" s="102"/>
      <c r="E35" s="46"/>
      <c r="F35" s="46"/>
      <c r="G35" s="89"/>
      <c r="H35" s="102"/>
      <c r="I35" s="89"/>
      <c r="J35" s="89"/>
      <c r="K35" s="89"/>
      <c r="L35" s="89"/>
      <c r="M35" s="89"/>
      <c r="N35" s="89"/>
      <c r="O35" s="82"/>
      <c r="P35" s="82"/>
      <c r="Q35" s="79"/>
      <c r="R35" s="82"/>
      <c r="S35" s="79"/>
      <c r="T35" s="46" t="s">
        <v>135</v>
      </c>
      <c r="U35" s="71">
        <v>5.5555555555555552E-2</v>
      </c>
      <c r="V35" s="79"/>
      <c r="W35" s="79"/>
      <c r="X35" s="79"/>
      <c r="Y35" s="79"/>
      <c r="Z35" s="89"/>
      <c r="AA35" s="46"/>
      <c r="AB35" s="46"/>
    </row>
    <row r="36" spans="2:28" ht="118.8" customHeight="1" x14ac:dyDescent="0.25">
      <c r="B36" s="82"/>
      <c r="C36" s="82"/>
      <c r="D36" s="102"/>
      <c r="E36" s="46"/>
      <c r="F36" s="46"/>
      <c r="G36" s="89"/>
      <c r="H36" s="102"/>
      <c r="I36" s="89"/>
      <c r="J36" s="89"/>
      <c r="K36" s="89"/>
      <c r="L36" s="89"/>
      <c r="M36" s="89"/>
      <c r="N36" s="89"/>
      <c r="O36" s="82"/>
      <c r="P36" s="82"/>
      <c r="Q36" s="79"/>
      <c r="R36" s="82"/>
      <c r="S36" s="79"/>
      <c r="T36" s="46" t="s">
        <v>136</v>
      </c>
      <c r="U36" s="71">
        <v>5.5555555555555552E-2</v>
      </c>
      <c r="V36" s="79"/>
      <c r="W36" s="79"/>
      <c r="X36" s="79"/>
      <c r="Y36" s="79"/>
      <c r="Z36" s="89"/>
      <c r="AA36" s="46"/>
      <c r="AB36" s="46"/>
    </row>
    <row r="37" spans="2:28" ht="118.8" customHeight="1" x14ac:dyDescent="0.25">
      <c r="B37" s="82"/>
      <c r="C37" s="82"/>
      <c r="D37" s="102"/>
      <c r="E37" s="46"/>
      <c r="F37" s="46"/>
      <c r="G37" s="89"/>
      <c r="H37" s="102"/>
      <c r="I37" s="89"/>
      <c r="J37" s="89"/>
      <c r="K37" s="89"/>
      <c r="L37" s="89"/>
      <c r="M37" s="89"/>
      <c r="N37" s="89"/>
      <c r="O37" s="82"/>
      <c r="P37" s="82"/>
      <c r="Q37" s="79"/>
      <c r="R37" s="82"/>
      <c r="S37" s="79"/>
      <c r="T37" s="46" t="s">
        <v>137</v>
      </c>
      <c r="U37" s="71">
        <v>5.5555555555555552E-2</v>
      </c>
      <c r="V37" s="79"/>
      <c r="W37" s="79"/>
      <c r="X37" s="79"/>
      <c r="Y37" s="79"/>
      <c r="Z37" s="89"/>
      <c r="AA37" s="46"/>
      <c r="AB37" s="46"/>
    </row>
    <row r="38" spans="2:28" ht="118.8" customHeight="1" x14ac:dyDescent="0.25">
      <c r="B38" s="82"/>
      <c r="C38" s="82"/>
      <c r="D38" s="102"/>
      <c r="E38" s="46"/>
      <c r="F38" s="46"/>
      <c r="G38" s="89"/>
      <c r="H38" s="102"/>
      <c r="I38" s="89"/>
      <c r="J38" s="89"/>
      <c r="K38" s="89"/>
      <c r="L38" s="89"/>
      <c r="M38" s="89"/>
      <c r="N38" s="89"/>
      <c r="O38" s="82"/>
      <c r="P38" s="82"/>
      <c r="Q38" s="79"/>
      <c r="R38" s="82"/>
      <c r="S38" s="79"/>
      <c r="T38" s="46" t="s">
        <v>138</v>
      </c>
      <c r="U38" s="71">
        <v>5.5555555555555552E-2</v>
      </c>
      <c r="V38" s="79"/>
      <c r="W38" s="79"/>
      <c r="X38" s="79"/>
      <c r="Y38" s="79"/>
      <c r="Z38" s="89"/>
      <c r="AA38" s="46"/>
      <c r="AB38" s="46"/>
    </row>
    <row r="39" spans="2:28" ht="118.8" customHeight="1" x14ac:dyDescent="0.25">
      <c r="B39" s="82"/>
      <c r="C39" s="82"/>
      <c r="D39" s="102"/>
      <c r="E39" s="46"/>
      <c r="F39" s="46"/>
      <c r="G39" s="89"/>
      <c r="H39" s="102"/>
      <c r="I39" s="89"/>
      <c r="J39" s="89"/>
      <c r="K39" s="89"/>
      <c r="L39" s="89"/>
      <c r="M39" s="89"/>
      <c r="N39" s="89"/>
      <c r="O39" s="82"/>
      <c r="P39" s="82"/>
      <c r="Q39" s="79"/>
      <c r="R39" s="82"/>
      <c r="S39" s="79"/>
      <c r="T39" s="46" t="s">
        <v>139</v>
      </c>
      <c r="U39" s="71">
        <v>5.5555555555555552E-2</v>
      </c>
      <c r="V39" s="79"/>
      <c r="W39" s="79"/>
      <c r="X39" s="79"/>
      <c r="Y39" s="79"/>
      <c r="Z39" s="89"/>
      <c r="AA39" s="46"/>
      <c r="AB39" s="46"/>
    </row>
    <row r="40" spans="2:28" ht="118.8" customHeight="1" x14ac:dyDescent="0.25">
      <c r="B40" s="82"/>
      <c r="C40" s="82"/>
      <c r="D40" s="102"/>
      <c r="E40" s="46"/>
      <c r="F40" s="46"/>
      <c r="G40" s="89"/>
      <c r="H40" s="102"/>
      <c r="I40" s="89"/>
      <c r="J40" s="89"/>
      <c r="K40" s="89"/>
      <c r="L40" s="89"/>
      <c r="M40" s="89"/>
      <c r="N40" s="89"/>
      <c r="O40" s="82"/>
      <c r="P40" s="82"/>
      <c r="Q40" s="79"/>
      <c r="R40" s="82"/>
      <c r="S40" s="79"/>
      <c r="T40" s="46" t="s">
        <v>140</v>
      </c>
      <c r="U40" s="71">
        <v>5.5555555555555552E-2</v>
      </c>
      <c r="V40" s="79"/>
      <c r="W40" s="79"/>
      <c r="X40" s="79"/>
      <c r="Y40" s="79"/>
      <c r="Z40" s="89"/>
      <c r="AA40" s="46"/>
      <c r="AB40" s="46"/>
    </row>
    <row r="41" spans="2:28" ht="118.8" customHeight="1" x14ac:dyDescent="0.25">
      <c r="B41" s="82"/>
      <c r="C41" s="82"/>
      <c r="D41" s="102"/>
      <c r="E41" s="46"/>
      <c r="F41" s="46"/>
      <c r="G41" s="89"/>
      <c r="H41" s="102"/>
      <c r="I41" s="89"/>
      <c r="J41" s="89"/>
      <c r="K41" s="89"/>
      <c r="L41" s="89"/>
      <c r="M41" s="89"/>
      <c r="N41" s="89"/>
      <c r="O41" s="82"/>
      <c r="P41" s="82"/>
      <c r="Q41" s="79"/>
      <c r="R41" s="82"/>
      <c r="S41" s="79"/>
      <c r="T41" s="46" t="s">
        <v>141</v>
      </c>
      <c r="U41" s="71">
        <v>5.5555555555555552E-2</v>
      </c>
      <c r="V41" s="79"/>
      <c r="W41" s="79"/>
      <c r="X41" s="79"/>
      <c r="Y41" s="79"/>
      <c r="Z41" s="89"/>
      <c r="AA41" s="46"/>
      <c r="AB41" s="46"/>
    </row>
    <row r="42" spans="2:28" ht="55.2" customHeight="1" x14ac:dyDescent="0.25">
      <c r="B42" s="82"/>
      <c r="C42" s="82"/>
      <c r="D42" s="102"/>
      <c r="E42" s="46"/>
      <c r="F42" s="46"/>
      <c r="G42" s="89"/>
      <c r="H42" s="102"/>
      <c r="I42" s="89"/>
      <c r="J42" s="89"/>
      <c r="K42" s="89"/>
      <c r="L42" s="89"/>
      <c r="M42" s="89"/>
      <c r="N42" s="89"/>
      <c r="O42" s="82"/>
      <c r="P42" s="82"/>
      <c r="Q42" s="79"/>
      <c r="R42" s="82"/>
      <c r="S42" s="79"/>
      <c r="T42" s="46" t="s">
        <v>142</v>
      </c>
      <c r="U42" s="71">
        <v>5.5555555555555552E-2</v>
      </c>
      <c r="V42" s="79"/>
      <c r="W42" s="79"/>
      <c r="X42" s="79"/>
      <c r="Y42" s="79"/>
      <c r="Z42" s="89"/>
      <c r="AA42" s="46"/>
      <c r="AB42" s="46"/>
    </row>
    <row r="43" spans="2:28" ht="55.2" customHeight="1" x14ac:dyDescent="0.25">
      <c r="B43" s="82"/>
      <c r="C43" s="82"/>
      <c r="D43" s="102"/>
      <c r="E43" s="46"/>
      <c r="F43" s="46"/>
      <c r="G43" s="89"/>
      <c r="H43" s="102"/>
      <c r="I43" s="89"/>
      <c r="J43" s="89"/>
      <c r="K43" s="89"/>
      <c r="L43" s="89"/>
      <c r="M43" s="89"/>
      <c r="N43" s="89"/>
      <c r="O43" s="82"/>
      <c r="P43" s="82"/>
      <c r="Q43" s="79"/>
      <c r="R43" s="82"/>
      <c r="S43" s="79"/>
      <c r="T43" s="46" t="s">
        <v>143</v>
      </c>
      <c r="U43" s="71">
        <v>5.5555555555555552E-2</v>
      </c>
      <c r="V43" s="79"/>
      <c r="W43" s="79"/>
      <c r="X43" s="79"/>
      <c r="Y43" s="79"/>
      <c r="Z43" s="89"/>
      <c r="AA43" s="46"/>
      <c r="AB43" s="46"/>
    </row>
    <row r="44" spans="2:28" ht="55.2" customHeight="1" x14ac:dyDescent="0.25">
      <c r="B44" s="82"/>
      <c r="C44" s="82"/>
      <c r="D44" s="102"/>
      <c r="E44" s="46"/>
      <c r="F44" s="46"/>
      <c r="G44" s="89"/>
      <c r="H44" s="102"/>
      <c r="I44" s="89"/>
      <c r="J44" s="89"/>
      <c r="K44" s="89"/>
      <c r="L44" s="89"/>
      <c r="M44" s="89"/>
      <c r="N44" s="89"/>
      <c r="O44" s="82"/>
      <c r="P44" s="82"/>
      <c r="Q44" s="79"/>
      <c r="R44" s="82"/>
      <c r="S44" s="79"/>
      <c r="T44" s="46" t="s">
        <v>144</v>
      </c>
      <c r="U44" s="71">
        <v>5.5555555555555552E-2</v>
      </c>
      <c r="V44" s="79"/>
      <c r="W44" s="79"/>
      <c r="X44" s="79"/>
      <c r="Y44" s="79"/>
      <c r="Z44" s="89"/>
      <c r="AA44" s="46"/>
      <c r="AB44" s="46"/>
    </row>
    <row r="45" spans="2:28" ht="55.2" customHeight="1" x14ac:dyDescent="0.25">
      <c r="B45" s="83"/>
      <c r="C45" s="83"/>
      <c r="D45" s="102"/>
      <c r="E45" s="46"/>
      <c r="F45" s="46"/>
      <c r="G45" s="88"/>
      <c r="H45" s="91"/>
      <c r="I45" s="88"/>
      <c r="J45" s="88"/>
      <c r="K45" s="88"/>
      <c r="L45" s="88"/>
      <c r="M45" s="88"/>
      <c r="N45" s="88"/>
      <c r="O45" s="83"/>
      <c r="P45" s="83"/>
      <c r="Q45" s="80"/>
      <c r="R45" s="83"/>
      <c r="S45" s="80"/>
      <c r="T45" s="46" t="s">
        <v>46</v>
      </c>
      <c r="U45" s="71">
        <v>5.5555555555555552E-2</v>
      </c>
      <c r="V45" s="80"/>
      <c r="W45" s="80"/>
      <c r="X45" s="80"/>
      <c r="Y45" s="80"/>
      <c r="Z45" s="88"/>
      <c r="AA45" s="46"/>
      <c r="AB45" s="46"/>
    </row>
    <row r="46" spans="2:28" ht="66" customHeight="1" x14ac:dyDescent="0.25">
      <c r="B46" s="81" t="s">
        <v>24</v>
      </c>
      <c r="C46" s="81" t="s">
        <v>42</v>
      </c>
      <c r="D46" s="102"/>
      <c r="E46" s="46"/>
      <c r="F46" s="46"/>
      <c r="G46" s="87" t="s">
        <v>47</v>
      </c>
      <c r="H46" s="90">
        <v>0.15</v>
      </c>
      <c r="I46" s="87" t="s">
        <v>27</v>
      </c>
      <c r="J46" s="87">
        <v>3</v>
      </c>
      <c r="K46" s="87">
        <v>3</v>
      </c>
      <c r="L46" s="87" t="s">
        <v>28</v>
      </c>
      <c r="M46" s="87">
        <v>2.4060000000000001</v>
      </c>
      <c r="N46" s="87">
        <v>3</v>
      </c>
      <c r="O46" s="93">
        <f>+R46</f>
        <v>0</v>
      </c>
      <c r="P46" s="96">
        <f>(V46*U46+V50*U50+V54*U54)*3</f>
        <v>0</v>
      </c>
      <c r="Q46" s="78">
        <f>+P46/N46</f>
        <v>0</v>
      </c>
      <c r="R46" s="96">
        <f>(W46*U46+W50*U50+W54*U54)*3</f>
        <v>0</v>
      </c>
      <c r="S46" s="78">
        <f>+R46/N46</f>
        <v>0</v>
      </c>
      <c r="T46" s="59" t="s">
        <v>48</v>
      </c>
      <c r="U46" s="64">
        <v>0.33</v>
      </c>
      <c r="V46" s="64"/>
      <c r="W46" s="64"/>
      <c r="X46" s="64"/>
      <c r="Y46" s="64"/>
      <c r="Z46" s="46" t="s">
        <v>31</v>
      </c>
      <c r="AA46" s="46"/>
      <c r="AB46" s="46"/>
    </row>
    <row r="47" spans="2:28" ht="237.6" customHeight="1" x14ac:dyDescent="0.25">
      <c r="B47" s="82"/>
      <c r="C47" s="82"/>
      <c r="D47" s="102"/>
      <c r="E47" s="46"/>
      <c r="F47" s="46"/>
      <c r="G47" s="89"/>
      <c r="H47" s="102"/>
      <c r="I47" s="89"/>
      <c r="J47" s="89"/>
      <c r="K47" s="89"/>
      <c r="L47" s="89"/>
      <c r="M47" s="89"/>
      <c r="N47" s="89"/>
      <c r="O47" s="94"/>
      <c r="P47" s="97"/>
      <c r="Q47" s="79"/>
      <c r="R47" s="97"/>
      <c r="S47" s="79"/>
      <c r="T47" s="46" t="s">
        <v>49</v>
      </c>
      <c r="U47" s="47">
        <v>0.5</v>
      </c>
      <c r="V47" s="64"/>
      <c r="W47" s="64"/>
      <c r="X47" s="64"/>
      <c r="Y47" s="64"/>
      <c r="Z47" s="46" t="s">
        <v>31</v>
      </c>
      <c r="AA47" s="46"/>
      <c r="AB47" s="46"/>
    </row>
    <row r="48" spans="2:28" ht="409.6" customHeight="1" x14ac:dyDescent="0.25">
      <c r="B48" s="82"/>
      <c r="C48" s="82"/>
      <c r="D48" s="102"/>
      <c r="E48" s="46"/>
      <c r="F48" s="46"/>
      <c r="G48" s="89"/>
      <c r="H48" s="102"/>
      <c r="I48" s="89"/>
      <c r="J48" s="89"/>
      <c r="K48" s="89"/>
      <c r="L48" s="89"/>
      <c r="M48" s="89"/>
      <c r="N48" s="89"/>
      <c r="O48" s="94"/>
      <c r="P48" s="97"/>
      <c r="Q48" s="79"/>
      <c r="R48" s="97"/>
      <c r="S48" s="79"/>
      <c r="T48" s="87" t="s">
        <v>50</v>
      </c>
      <c r="U48" s="90">
        <v>0.5</v>
      </c>
      <c r="V48" s="64"/>
      <c r="W48" s="64"/>
      <c r="X48" s="64"/>
      <c r="Y48" s="64"/>
      <c r="Z48" s="87" t="s">
        <v>31</v>
      </c>
      <c r="AA48" s="46"/>
      <c r="AB48" s="46"/>
    </row>
    <row r="49" spans="2:28" ht="52.8" customHeight="1" x14ac:dyDescent="0.25">
      <c r="B49" s="82"/>
      <c r="C49" s="82"/>
      <c r="D49" s="102"/>
      <c r="E49" s="46"/>
      <c r="F49" s="46"/>
      <c r="G49" s="89"/>
      <c r="H49" s="102"/>
      <c r="I49" s="89"/>
      <c r="J49" s="89"/>
      <c r="K49" s="89"/>
      <c r="L49" s="89"/>
      <c r="M49" s="89"/>
      <c r="N49" s="89"/>
      <c r="O49" s="94"/>
      <c r="P49" s="97"/>
      <c r="Q49" s="79"/>
      <c r="R49" s="97"/>
      <c r="S49" s="79"/>
      <c r="T49" s="88"/>
      <c r="U49" s="91"/>
      <c r="V49" s="64"/>
      <c r="W49" s="64"/>
      <c r="X49" s="64"/>
      <c r="Y49" s="64"/>
      <c r="Z49" s="88"/>
      <c r="AA49" s="46"/>
      <c r="AB49" s="46"/>
    </row>
    <row r="50" spans="2:28" ht="52.8" customHeight="1" x14ac:dyDescent="0.25">
      <c r="B50" s="82"/>
      <c r="C50" s="82"/>
      <c r="D50" s="102"/>
      <c r="E50" s="46"/>
      <c r="F50" s="46"/>
      <c r="G50" s="89"/>
      <c r="H50" s="102"/>
      <c r="I50" s="89"/>
      <c r="J50" s="89"/>
      <c r="K50" s="89"/>
      <c r="L50" s="89"/>
      <c r="M50" s="89"/>
      <c r="N50" s="89"/>
      <c r="O50" s="94"/>
      <c r="P50" s="97"/>
      <c r="Q50" s="79"/>
      <c r="R50" s="97"/>
      <c r="S50" s="79"/>
      <c r="T50" s="59" t="s">
        <v>51</v>
      </c>
      <c r="U50" s="64">
        <v>0.33</v>
      </c>
      <c r="V50" s="64"/>
      <c r="W50" s="64"/>
      <c r="X50" s="64"/>
      <c r="Y50" s="64"/>
      <c r="Z50" s="46" t="s">
        <v>31</v>
      </c>
      <c r="AA50" s="46"/>
      <c r="AB50" s="46"/>
    </row>
    <row r="51" spans="2:28" ht="184.8" customHeight="1" x14ac:dyDescent="0.25">
      <c r="B51" s="82"/>
      <c r="C51" s="82"/>
      <c r="D51" s="102"/>
      <c r="E51" s="46"/>
      <c r="F51" s="46"/>
      <c r="G51" s="89"/>
      <c r="H51" s="102"/>
      <c r="I51" s="89"/>
      <c r="J51" s="89"/>
      <c r="K51" s="89"/>
      <c r="L51" s="89"/>
      <c r="M51" s="89"/>
      <c r="N51" s="89"/>
      <c r="O51" s="94"/>
      <c r="P51" s="97"/>
      <c r="Q51" s="79"/>
      <c r="R51" s="97"/>
      <c r="S51" s="79"/>
      <c r="T51" s="46" t="s">
        <v>52</v>
      </c>
      <c r="U51" s="47">
        <v>0.4</v>
      </c>
      <c r="V51" s="64"/>
      <c r="W51" s="64"/>
      <c r="X51" s="64"/>
      <c r="Y51" s="64"/>
      <c r="Z51" s="46" t="s">
        <v>38</v>
      </c>
      <c r="AA51" s="46"/>
      <c r="AB51" s="46"/>
    </row>
    <row r="52" spans="2:28" ht="62.4" customHeight="1" x14ac:dyDescent="0.25">
      <c r="B52" s="82"/>
      <c r="C52" s="82"/>
      <c r="D52" s="102"/>
      <c r="E52" s="46"/>
      <c r="F52" s="46"/>
      <c r="G52" s="89"/>
      <c r="H52" s="102"/>
      <c r="I52" s="89"/>
      <c r="J52" s="89"/>
      <c r="K52" s="89"/>
      <c r="L52" s="89"/>
      <c r="M52" s="89"/>
      <c r="N52" s="89"/>
      <c r="O52" s="94"/>
      <c r="P52" s="97"/>
      <c r="Q52" s="79"/>
      <c r="R52" s="97"/>
      <c r="S52" s="79"/>
      <c r="T52" s="46" t="s">
        <v>111</v>
      </c>
      <c r="U52" s="47"/>
      <c r="V52" s="64"/>
      <c r="W52" s="64"/>
      <c r="X52" s="64"/>
      <c r="Y52" s="64"/>
      <c r="Z52" s="46" t="s">
        <v>122</v>
      </c>
      <c r="AA52" s="46"/>
      <c r="AB52" s="46"/>
    </row>
    <row r="53" spans="2:28" ht="52.8" customHeight="1" x14ac:dyDescent="0.25">
      <c r="B53" s="82"/>
      <c r="C53" s="82"/>
      <c r="D53" s="102"/>
      <c r="E53" s="46"/>
      <c r="F53" s="46"/>
      <c r="G53" s="89"/>
      <c r="H53" s="102"/>
      <c r="I53" s="89"/>
      <c r="J53" s="89"/>
      <c r="K53" s="89"/>
      <c r="L53" s="89"/>
      <c r="M53" s="89"/>
      <c r="N53" s="89"/>
      <c r="O53" s="94"/>
      <c r="P53" s="97"/>
      <c r="Q53" s="79"/>
      <c r="R53" s="97"/>
      <c r="S53" s="79"/>
      <c r="T53" s="46" t="s">
        <v>53</v>
      </c>
      <c r="U53" s="47">
        <v>0.6</v>
      </c>
      <c r="V53" s="64"/>
      <c r="W53" s="64"/>
      <c r="X53" s="64"/>
      <c r="Y53" s="64"/>
      <c r="Z53" s="46" t="s">
        <v>120</v>
      </c>
      <c r="AA53" s="46"/>
      <c r="AB53" s="46"/>
    </row>
    <row r="54" spans="2:28" ht="67.8" customHeight="1" x14ac:dyDescent="0.25">
      <c r="B54" s="82"/>
      <c r="C54" s="82"/>
      <c r="D54" s="102"/>
      <c r="E54" s="46"/>
      <c r="F54" s="46"/>
      <c r="G54" s="89"/>
      <c r="H54" s="102"/>
      <c r="I54" s="89"/>
      <c r="J54" s="89"/>
      <c r="K54" s="89"/>
      <c r="L54" s="89"/>
      <c r="M54" s="89"/>
      <c r="N54" s="89"/>
      <c r="O54" s="94"/>
      <c r="P54" s="97"/>
      <c r="Q54" s="79"/>
      <c r="R54" s="97"/>
      <c r="S54" s="79"/>
      <c r="T54" s="59" t="s">
        <v>54</v>
      </c>
      <c r="U54" s="64">
        <v>0.34</v>
      </c>
      <c r="V54" s="64"/>
      <c r="W54" s="64"/>
      <c r="X54" s="64"/>
      <c r="Y54" s="64"/>
      <c r="Z54" s="46" t="s">
        <v>31</v>
      </c>
      <c r="AA54" s="46"/>
      <c r="AB54" s="46"/>
    </row>
    <row r="55" spans="2:28" ht="79.2" customHeight="1" x14ac:dyDescent="0.25">
      <c r="B55" s="82"/>
      <c r="C55" s="82"/>
      <c r="D55" s="102"/>
      <c r="E55" s="46"/>
      <c r="F55" s="46"/>
      <c r="G55" s="89"/>
      <c r="H55" s="102"/>
      <c r="I55" s="89"/>
      <c r="J55" s="89"/>
      <c r="K55" s="89"/>
      <c r="L55" s="89"/>
      <c r="M55" s="89"/>
      <c r="N55" s="89"/>
      <c r="O55" s="94"/>
      <c r="P55" s="97"/>
      <c r="Q55" s="79"/>
      <c r="R55" s="97"/>
      <c r="S55" s="79"/>
      <c r="T55" s="46" t="s">
        <v>55</v>
      </c>
      <c r="U55" s="47">
        <v>0.3</v>
      </c>
      <c r="V55" s="64"/>
      <c r="W55" s="64"/>
      <c r="X55" s="64"/>
      <c r="Y55" s="64"/>
      <c r="Z55" s="46" t="s">
        <v>123</v>
      </c>
      <c r="AA55" s="46"/>
      <c r="AB55" s="46"/>
    </row>
    <row r="56" spans="2:28" ht="79.2" customHeight="1" x14ac:dyDescent="0.25">
      <c r="B56" s="82"/>
      <c r="C56" s="82"/>
      <c r="D56" s="102"/>
      <c r="E56" s="46"/>
      <c r="F56" s="46"/>
      <c r="G56" s="89"/>
      <c r="H56" s="102"/>
      <c r="I56" s="89"/>
      <c r="J56" s="89"/>
      <c r="K56" s="89"/>
      <c r="L56" s="89"/>
      <c r="M56" s="89"/>
      <c r="N56" s="89"/>
      <c r="O56" s="94"/>
      <c r="P56" s="97"/>
      <c r="Q56" s="79"/>
      <c r="R56" s="97"/>
      <c r="S56" s="79"/>
      <c r="T56" s="46" t="s">
        <v>145</v>
      </c>
      <c r="U56" s="47">
        <v>0.4</v>
      </c>
      <c r="V56" s="64"/>
      <c r="W56" s="64"/>
      <c r="X56" s="64"/>
      <c r="Y56" s="64"/>
      <c r="Z56" s="46" t="s">
        <v>31</v>
      </c>
      <c r="AA56" s="46"/>
      <c r="AB56" s="46"/>
    </row>
    <row r="57" spans="2:28" ht="66" customHeight="1" x14ac:dyDescent="0.25">
      <c r="B57" s="82"/>
      <c r="C57" s="82"/>
      <c r="D57" s="102"/>
      <c r="E57" s="46"/>
      <c r="F57" s="46"/>
      <c r="G57" s="89"/>
      <c r="H57" s="102"/>
      <c r="I57" s="89"/>
      <c r="J57" s="89"/>
      <c r="K57" s="89"/>
      <c r="L57" s="89"/>
      <c r="M57" s="89"/>
      <c r="N57" s="89"/>
      <c r="O57" s="94"/>
      <c r="P57" s="97"/>
      <c r="Q57" s="79"/>
      <c r="R57" s="97"/>
      <c r="S57" s="79"/>
      <c r="T57" s="46" t="s">
        <v>56</v>
      </c>
      <c r="U57" s="47">
        <v>0.2</v>
      </c>
      <c r="V57" s="64"/>
      <c r="W57" s="64"/>
      <c r="X57" s="64"/>
      <c r="Y57" s="64"/>
      <c r="Z57" s="46" t="s">
        <v>31</v>
      </c>
      <c r="AA57" s="46"/>
      <c r="AB57" s="46"/>
    </row>
    <row r="58" spans="2:28" ht="81.599999999999994" customHeight="1" x14ac:dyDescent="0.25">
      <c r="B58" s="83"/>
      <c r="C58" s="83"/>
      <c r="D58" s="91"/>
      <c r="E58" s="46"/>
      <c r="F58" s="46"/>
      <c r="G58" s="88"/>
      <c r="H58" s="91"/>
      <c r="I58" s="88"/>
      <c r="J58" s="88"/>
      <c r="K58" s="88"/>
      <c r="L58" s="88"/>
      <c r="M58" s="88"/>
      <c r="N58" s="88"/>
      <c r="O58" s="95"/>
      <c r="P58" s="98"/>
      <c r="Q58" s="80"/>
      <c r="R58" s="98"/>
      <c r="S58" s="80"/>
      <c r="T58" s="46" t="s">
        <v>107</v>
      </c>
      <c r="U58" s="47">
        <v>0.1</v>
      </c>
      <c r="V58" s="64"/>
      <c r="W58" s="64"/>
      <c r="X58" s="64"/>
      <c r="Y58" s="64"/>
      <c r="Z58" s="46" t="s">
        <v>31</v>
      </c>
      <c r="AA58" s="46"/>
      <c r="AB58" s="46"/>
    </row>
    <row r="59" spans="2:28" ht="207" customHeight="1" x14ac:dyDescent="0.25">
      <c r="B59" s="59" t="s">
        <v>24</v>
      </c>
      <c r="C59" s="59" t="s">
        <v>57</v>
      </c>
      <c r="D59" s="90">
        <v>0.3</v>
      </c>
      <c r="E59" s="46"/>
      <c r="F59" s="46"/>
      <c r="G59" s="46" t="s">
        <v>58</v>
      </c>
      <c r="H59" s="47">
        <v>0.1</v>
      </c>
      <c r="I59" s="46" t="s">
        <v>27</v>
      </c>
      <c r="J59" s="46">
        <v>4</v>
      </c>
      <c r="K59" s="46">
        <v>3</v>
      </c>
      <c r="L59" s="46" t="s">
        <v>33</v>
      </c>
      <c r="M59" s="46">
        <v>1</v>
      </c>
      <c r="N59" s="46">
        <v>1</v>
      </c>
      <c r="O59" s="59">
        <f>+V59*U59</f>
        <v>0</v>
      </c>
      <c r="P59" s="59">
        <f>+V59*U59</f>
        <v>0</v>
      </c>
      <c r="Q59" s="64">
        <f>+P59*N59</f>
        <v>0</v>
      </c>
      <c r="R59" s="59">
        <f>+W59*U59</f>
        <v>0</v>
      </c>
      <c r="S59" s="64">
        <f>+R59*N59</f>
        <v>0</v>
      </c>
      <c r="T59" s="46" t="s">
        <v>146</v>
      </c>
      <c r="U59" s="47">
        <v>1</v>
      </c>
      <c r="V59" s="64"/>
      <c r="W59" s="64"/>
      <c r="X59" s="64"/>
      <c r="Y59" s="64"/>
      <c r="Z59" s="46" t="s">
        <v>120</v>
      </c>
      <c r="AA59" s="46"/>
      <c r="AB59" s="46"/>
    </row>
    <row r="60" spans="2:28" ht="132" customHeight="1" x14ac:dyDescent="0.25">
      <c r="B60" s="59" t="s">
        <v>24</v>
      </c>
      <c r="C60" s="59" t="s">
        <v>57</v>
      </c>
      <c r="D60" s="102"/>
      <c r="E60" s="46"/>
      <c r="F60" s="46"/>
      <c r="G60" s="46" t="s">
        <v>59</v>
      </c>
      <c r="H60" s="47">
        <v>0.1</v>
      </c>
      <c r="I60" s="46" t="s">
        <v>27</v>
      </c>
      <c r="J60" s="46">
        <v>4</v>
      </c>
      <c r="K60" s="46">
        <v>3</v>
      </c>
      <c r="L60" s="46" t="s">
        <v>33</v>
      </c>
      <c r="M60" s="46">
        <v>1</v>
      </c>
      <c r="N60" s="46">
        <v>1</v>
      </c>
      <c r="O60" s="59">
        <f>+R60</f>
        <v>0</v>
      </c>
      <c r="P60" s="59">
        <f>+V60*U60</f>
        <v>0</v>
      </c>
      <c r="Q60" s="64">
        <f>+P60*N60</f>
        <v>0</v>
      </c>
      <c r="R60" s="59">
        <f>+W60*U60</f>
        <v>0</v>
      </c>
      <c r="S60" s="64">
        <f>+R60*N60</f>
        <v>0</v>
      </c>
      <c r="T60" s="46" t="s">
        <v>147</v>
      </c>
      <c r="U60" s="47">
        <v>1</v>
      </c>
      <c r="V60" s="64"/>
      <c r="W60" s="64"/>
      <c r="X60" s="64"/>
      <c r="Y60" s="64"/>
      <c r="Z60" s="46" t="s">
        <v>96</v>
      </c>
      <c r="AA60" s="46"/>
      <c r="AB60" s="46"/>
    </row>
    <row r="61" spans="2:28" ht="277.2" customHeight="1" x14ac:dyDescent="0.25">
      <c r="B61" s="59" t="s">
        <v>24</v>
      </c>
      <c r="C61" s="59" t="s">
        <v>57</v>
      </c>
      <c r="D61" s="102"/>
      <c r="E61" s="46"/>
      <c r="F61" s="46"/>
      <c r="G61" s="46" t="s">
        <v>60</v>
      </c>
      <c r="H61" s="47">
        <v>0.1</v>
      </c>
      <c r="I61" s="46" t="s">
        <v>27</v>
      </c>
      <c r="J61" s="46">
        <v>2</v>
      </c>
      <c r="K61" s="46">
        <v>4</v>
      </c>
      <c r="L61" s="46" t="s">
        <v>33</v>
      </c>
      <c r="M61" s="46">
        <v>1</v>
      </c>
      <c r="N61" s="46">
        <v>1</v>
      </c>
      <c r="O61" s="59">
        <f>+V61*U61</f>
        <v>0</v>
      </c>
      <c r="P61" s="59">
        <f>+V61*U61</f>
        <v>0</v>
      </c>
      <c r="Q61" s="64">
        <f>+P61*N61</f>
        <v>0</v>
      </c>
      <c r="R61" s="59">
        <f>+W61*U61</f>
        <v>0</v>
      </c>
      <c r="S61" s="64">
        <f>+R61*N61</f>
        <v>0</v>
      </c>
      <c r="T61" s="46" t="s">
        <v>112</v>
      </c>
      <c r="U61" s="47">
        <v>1</v>
      </c>
      <c r="V61" s="64"/>
      <c r="W61" s="64"/>
      <c r="X61" s="64"/>
      <c r="Y61" s="64"/>
      <c r="Z61" s="46" t="s">
        <v>38</v>
      </c>
      <c r="AA61" s="46"/>
      <c r="AB61" s="46"/>
    </row>
    <row r="62" spans="2:28" ht="39.6" customHeight="1" x14ac:dyDescent="0.25">
      <c r="B62" s="59" t="s">
        <v>24</v>
      </c>
      <c r="C62" s="59" t="s">
        <v>57</v>
      </c>
      <c r="D62" s="102"/>
      <c r="E62" s="46"/>
      <c r="F62" s="46"/>
      <c r="G62" s="46" t="s">
        <v>61</v>
      </c>
      <c r="H62" s="47">
        <v>0.05</v>
      </c>
      <c r="I62" s="46" t="s">
        <v>27</v>
      </c>
      <c r="J62" s="46">
        <v>0</v>
      </c>
      <c r="K62" s="46">
        <v>2</v>
      </c>
      <c r="L62" s="46" t="s">
        <v>33</v>
      </c>
      <c r="M62" s="46" t="s">
        <v>62</v>
      </c>
      <c r="N62" s="46">
        <v>1</v>
      </c>
      <c r="O62" s="59" t="s">
        <v>62</v>
      </c>
      <c r="P62" s="59" t="s">
        <v>62</v>
      </c>
      <c r="Q62" s="59" t="s">
        <v>62</v>
      </c>
      <c r="R62" s="59" t="s">
        <v>62</v>
      </c>
      <c r="S62" s="59" t="s">
        <v>62</v>
      </c>
      <c r="T62" s="46" t="s">
        <v>148</v>
      </c>
      <c r="U62" s="47"/>
      <c r="V62" s="64"/>
      <c r="W62" s="64"/>
      <c r="X62" s="64"/>
      <c r="Y62" s="64"/>
      <c r="Z62" s="46" t="s">
        <v>124</v>
      </c>
      <c r="AA62" s="46"/>
      <c r="AB62" s="46"/>
    </row>
    <row r="63" spans="2:28" ht="39.6" customHeight="1" x14ac:dyDescent="0.25">
      <c r="B63" s="59" t="s">
        <v>24</v>
      </c>
      <c r="C63" s="59" t="s">
        <v>57</v>
      </c>
      <c r="D63" s="102"/>
      <c r="E63" s="46"/>
      <c r="F63" s="46"/>
      <c r="G63" s="46" t="s">
        <v>63</v>
      </c>
      <c r="H63" s="47">
        <v>0.05</v>
      </c>
      <c r="I63" s="46" t="s">
        <v>27</v>
      </c>
      <c r="J63" s="46">
        <v>0</v>
      </c>
      <c r="K63" s="46">
        <v>4</v>
      </c>
      <c r="L63" s="46" t="s">
        <v>33</v>
      </c>
      <c r="M63" s="46" t="s">
        <v>62</v>
      </c>
      <c r="N63" s="46">
        <v>2</v>
      </c>
      <c r="O63" s="59" t="s">
        <v>62</v>
      </c>
      <c r="P63" s="59" t="s">
        <v>62</v>
      </c>
      <c r="Q63" s="59" t="s">
        <v>62</v>
      </c>
      <c r="R63" s="59" t="s">
        <v>62</v>
      </c>
      <c r="S63" s="59" t="s">
        <v>62</v>
      </c>
      <c r="T63" s="46" t="s">
        <v>149</v>
      </c>
      <c r="U63" s="47"/>
      <c r="V63" s="64"/>
      <c r="W63" s="64"/>
      <c r="X63" s="64"/>
      <c r="Y63" s="64"/>
      <c r="Z63" s="46" t="s">
        <v>31</v>
      </c>
      <c r="AA63" s="46"/>
      <c r="AB63" s="46"/>
    </row>
    <row r="64" spans="2:28" ht="26.4" customHeight="1" x14ac:dyDescent="0.25">
      <c r="B64" s="81" t="s">
        <v>24</v>
      </c>
      <c r="C64" s="81" t="s">
        <v>57</v>
      </c>
      <c r="D64" s="102"/>
      <c r="E64" s="46"/>
      <c r="F64" s="46"/>
      <c r="G64" s="87" t="s">
        <v>64</v>
      </c>
      <c r="H64" s="90">
        <v>0.2</v>
      </c>
      <c r="I64" s="87" t="s">
        <v>27</v>
      </c>
      <c r="J64" s="87">
        <v>1</v>
      </c>
      <c r="K64" s="87">
        <v>1</v>
      </c>
      <c r="L64" s="87" t="s">
        <v>28</v>
      </c>
      <c r="M64" s="87">
        <v>0.82</v>
      </c>
      <c r="N64" s="87">
        <v>1</v>
      </c>
      <c r="O64" s="93">
        <f>+R64</f>
        <v>0</v>
      </c>
      <c r="P64" s="99">
        <f>+V64*U64+V72*U72</f>
        <v>0</v>
      </c>
      <c r="Q64" s="78">
        <f>+P64*N64</f>
        <v>0</v>
      </c>
      <c r="R64" s="103">
        <f>+W64*U64+W72*U72</f>
        <v>0</v>
      </c>
      <c r="S64" s="106">
        <f>+R64*N64</f>
        <v>0</v>
      </c>
      <c r="T64" s="59" t="s">
        <v>65</v>
      </c>
      <c r="U64" s="64">
        <v>0.3</v>
      </c>
      <c r="V64" s="64"/>
      <c r="W64" s="64"/>
      <c r="X64" s="64"/>
      <c r="Y64" s="64"/>
      <c r="Z64" s="46" t="s">
        <v>31</v>
      </c>
      <c r="AA64" s="46"/>
      <c r="AB64" s="46"/>
    </row>
    <row r="65" spans="2:28" ht="105.6" customHeight="1" x14ac:dyDescent="0.25">
      <c r="B65" s="82"/>
      <c r="C65" s="82"/>
      <c r="D65" s="102"/>
      <c r="E65" s="46"/>
      <c r="F65" s="46"/>
      <c r="G65" s="89"/>
      <c r="H65" s="102"/>
      <c r="I65" s="89"/>
      <c r="J65" s="89"/>
      <c r="K65" s="89"/>
      <c r="L65" s="89"/>
      <c r="M65" s="89"/>
      <c r="N65" s="89"/>
      <c r="O65" s="94"/>
      <c r="P65" s="82"/>
      <c r="Q65" s="79"/>
      <c r="R65" s="104"/>
      <c r="S65" s="107"/>
      <c r="T65" s="46" t="s">
        <v>113</v>
      </c>
      <c r="U65" s="47">
        <v>0.1</v>
      </c>
      <c r="V65" s="64"/>
      <c r="W65" s="64"/>
      <c r="X65" s="64"/>
      <c r="Y65" s="64"/>
      <c r="Z65" s="46" t="s">
        <v>31</v>
      </c>
      <c r="AA65" s="46"/>
      <c r="AB65" s="46"/>
    </row>
    <row r="66" spans="2:28" ht="105.6" customHeight="1" x14ac:dyDescent="0.25">
      <c r="B66" s="82"/>
      <c r="C66" s="82"/>
      <c r="D66" s="102"/>
      <c r="E66" s="46"/>
      <c r="F66" s="46"/>
      <c r="G66" s="89"/>
      <c r="H66" s="102"/>
      <c r="I66" s="89"/>
      <c r="J66" s="89"/>
      <c r="K66" s="89"/>
      <c r="L66" s="89"/>
      <c r="M66" s="89"/>
      <c r="N66" s="89"/>
      <c r="O66" s="94"/>
      <c r="P66" s="82"/>
      <c r="Q66" s="79"/>
      <c r="R66" s="104"/>
      <c r="S66" s="107"/>
      <c r="T66" s="46" t="s">
        <v>66</v>
      </c>
      <c r="U66" s="47">
        <v>0.1</v>
      </c>
      <c r="V66" s="64"/>
      <c r="W66" s="64"/>
      <c r="X66" s="64"/>
      <c r="Y66" s="64"/>
      <c r="Z66" s="46" t="s">
        <v>31</v>
      </c>
      <c r="AA66" s="46"/>
      <c r="AB66" s="46"/>
    </row>
    <row r="67" spans="2:28" ht="23.4" customHeight="1" x14ac:dyDescent="0.25">
      <c r="B67" s="82"/>
      <c r="C67" s="82"/>
      <c r="D67" s="102"/>
      <c r="E67" s="46"/>
      <c r="F67" s="46"/>
      <c r="G67" s="89"/>
      <c r="H67" s="102"/>
      <c r="I67" s="89"/>
      <c r="J67" s="89"/>
      <c r="K67" s="89"/>
      <c r="L67" s="89"/>
      <c r="M67" s="89"/>
      <c r="N67" s="89"/>
      <c r="O67" s="94"/>
      <c r="P67" s="82"/>
      <c r="Q67" s="79"/>
      <c r="R67" s="104"/>
      <c r="S67" s="107"/>
      <c r="T67" s="46" t="s">
        <v>67</v>
      </c>
      <c r="U67" s="47">
        <v>0.15</v>
      </c>
      <c r="V67" s="64"/>
      <c r="W67" s="64"/>
      <c r="X67" s="64"/>
      <c r="Y67" s="64"/>
      <c r="Z67" s="46" t="s">
        <v>31</v>
      </c>
      <c r="AA67" s="46"/>
      <c r="AB67" s="46"/>
    </row>
    <row r="68" spans="2:28" ht="52.8" customHeight="1" x14ac:dyDescent="0.25">
      <c r="B68" s="82"/>
      <c r="C68" s="82"/>
      <c r="D68" s="102"/>
      <c r="E68" s="46"/>
      <c r="F68" s="46"/>
      <c r="G68" s="89"/>
      <c r="H68" s="102"/>
      <c r="I68" s="89"/>
      <c r="J68" s="89"/>
      <c r="K68" s="89"/>
      <c r="L68" s="89"/>
      <c r="M68" s="89"/>
      <c r="N68" s="89"/>
      <c r="O68" s="94"/>
      <c r="P68" s="82"/>
      <c r="Q68" s="79"/>
      <c r="R68" s="104"/>
      <c r="S68" s="107"/>
      <c r="T68" s="46" t="s">
        <v>68</v>
      </c>
      <c r="U68" s="47">
        <v>0.05</v>
      </c>
      <c r="V68" s="64"/>
      <c r="W68" s="64"/>
      <c r="X68" s="64"/>
      <c r="Y68" s="64"/>
      <c r="Z68" s="46" t="s">
        <v>31</v>
      </c>
      <c r="AA68" s="46"/>
      <c r="AB68" s="46"/>
    </row>
    <row r="69" spans="2:28" ht="92.4" customHeight="1" x14ac:dyDescent="0.25">
      <c r="B69" s="82"/>
      <c r="C69" s="82"/>
      <c r="D69" s="102"/>
      <c r="E69" s="46"/>
      <c r="F69" s="46"/>
      <c r="G69" s="89"/>
      <c r="H69" s="102"/>
      <c r="I69" s="89"/>
      <c r="J69" s="89"/>
      <c r="K69" s="89"/>
      <c r="L69" s="89"/>
      <c r="M69" s="89"/>
      <c r="N69" s="89"/>
      <c r="O69" s="94"/>
      <c r="P69" s="82"/>
      <c r="Q69" s="79"/>
      <c r="R69" s="104"/>
      <c r="S69" s="107"/>
      <c r="T69" s="46" t="s">
        <v>69</v>
      </c>
      <c r="U69" s="47">
        <v>0.2</v>
      </c>
      <c r="V69" s="64"/>
      <c r="W69" s="64"/>
      <c r="X69" s="64"/>
      <c r="Y69" s="64"/>
      <c r="Z69" s="46" t="s">
        <v>31</v>
      </c>
      <c r="AA69" s="46"/>
      <c r="AB69" s="46"/>
    </row>
    <row r="70" spans="2:28" ht="66" customHeight="1" x14ac:dyDescent="0.25">
      <c r="B70" s="82"/>
      <c r="C70" s="82"/>
      <c r="D70" s="102"/>
      <c r="E70" s="46"/>
      <c r="F70" s="46"/>
      <c r="G70" s="89"/>
      <c r="H70" s="102"/>
      <c r="I70" s="89"/>
      <c r="J70" s="89"/>
      <c r="K70" s="89"/>
      <c r="L70" s="89"/>
      <c r="M70" s="89"/>
      <c r="N70" s="89"/>
      <c r="O70" s="94"/>
      <c r="P70" s="82"/>
      <c r="Q70" s="79"/>
      <c r="R70" s="104"/>
      <c r="S70" s="107"/>
      <c r="T70" s="46" t="s">
        <v>70</v>
      </c>
      <c r="U70" s="47">
        <v>0.2</v>
      </c>
      <c r="V70" s="64"/>
      <c r="W70" s="64"/>
      <c r="X70" s="64"/>
      <c r="Y70" s="64"/>
      <c r="Z70" s="46" t="s">
        <v>31</v>
      </c>
      <c r="AA70" s="46"/>
      <c r="AB70" s="46"/>
    </row>
    <row r="71" spans="2:28" ht="26.4" customHeight="1" x14ac:dyDescent="0.25">
      <c r="B71" s="82"/>
      <c r="C71" s="82"/>
      <c r="D71" s="102"/>
      <c r="E71" s="46"/>
      <c r="F71" s="46"/>
      <c r="G71" s="89"/>
      <c r="H71" s="102"/>
      <c r="I71" s="89"/>
      <c r="J71" s="89"/>
      <c r="K71" s="89"/>
      <c r="L71" s="89"/>
      <c r="M71" s="89"/>
      <c r="N71" s="89"/>
      <c r="O71" s="94"/>
      <c r="P71" s="82"/>
      <c r="Q71" s="79"/>
      <c r="R71" s="104"/>
      <c r="S71" s="107"/>
      <c r="T71" s="46" t="s">
        <v>125</v>
      </c>
      <c r="U71" s="47">
        <v>0.2</v>
      </c>
      <c r="V71" s="64"/>
      <c r="W71" s="64"/>
      <c r="X71" s="64"/>
      <c r="Y71" s="64"/>
      <c r="Z71" s="46" t="s">
        <v>31</v>
      </c>
      <c r="AA71" s="46"/>
      <c r="AB71" s="46"/>
    </row>
    <row r="72" spans="2:28" ht="26.4" customHeight="1" x14ac:dyDescent="0.25">
      <c r="B72" s="82"/>
      <c r="C72" s="82"/>
      <c r="D72" s="102"/>
      <c r="E72" s="46"/>
      <c r="F72" s="46"/>
      <c r="G72" s="89"/>
      <c r="H72" s="102"/>
      <c r="I72" s="89"/>
      <c r="J72" s="89"/>
      <c r="K72" s="89"/>
      <c r="L72" s="89"/>
      <c r="M72" s="89"/>
      <c r="N72" s="89"/>
      <c r="O72" s="94"/>
      <c r="P72" s="82"/>
      <c r="Q72" s="79"/>
      <c r="R72" s="104"/>
      <c r="S72" s="107"/>
      <c r="T72" s="59" t="s">
        <v>71</v>
      </c>
      <c r="U72" s="64">
        <v>0.7</v>
      </c>
      <c r="V72" s="64"/>
      <c r="W72" s="64"/>
      <c r="X72" s="64"/>
      <c r="Y72" s="64"/>
      <c r="Z72" s="46" t="s">
        <v>31</v>
      </c>
      <c r="AA72" s="46"/>
      <c r="AB72" s="46"/>
    </row>
    <row r="73" spans="2:28" ht="19.8" customHeight="1" x14ac:dyDescent="0.25">
      <c r="B73" s="82"/>
      <c r="C73" s="82"/>
      <c r="D73" s="102"/>
      <c r="E73" s="46"/>
      <c r="F73" s="46"/>
      <c r="G73" s="89"/>
      <c r="H73" s="102"/>
      <c r="I73" s="89"/>
      <c r="J73" s="89"/>
      <c r="K73" s="89"/>
      <c r="L73" s="89"/>
      <c r="M73" s="89"/>
      <c r="N73" s="89"/>
      <c r="O73" s="94"/>
      <c r="P73" s="82"/>
      <c r="Q73" s="79"/>
      <c r="R73" s="104"/>
      <c r="S73" s="107"/>
      <c r="T73" s="87" t="s">
        <v>150</v>
      </c>
      <c r="U73" s="90">
        <v>0.25</v>
      </c>
      <c r="V73" s="78"/>
      <c r="W73" s="78"/>
      <c r="X73" s="78"/>
      <c r="Y73" s="78"/>
      <c r="Z73" s="92" t="s">
        <v>31</v>
      </c>
      <c r="AA73" s="87"/>
      <c r="AB73" s="87"/>
    </row>
    <row r="74" spans="2:28" ht="36.6" customHeight="1" x14ac:dyDescent="0.25">
      <c r="B74" s="82"/>
      <c r="C74" s="82"/>
      <c r="D74" s="102"/>
      <c r="E74" s="46"/>
      <c r="F74" s="46"/>
      <c r="G74" s="89"/>
      <c r="H74" s="102"/>
      <c r="I74" s="89"/>
      <c r="J74" s="89"/>
      <c r="K74" s="89"/>
      <c r="L74" s="89"/>
      <c r="M74" s="89"/>
      <c r="N74" s="89"/>
      <c r="O74" s="94"/>
      <c r="P74" s="82"/>
      <c r="Q74" s="79"/>
      <c r="R74" s="104"/>
      <c r="S74" s="107"/>
      <c r="T74" s="88"/>
      <c r="U74" s="91"/>
      <c r="V74" s="80"/>
      <c r="W74" s="80"/>
      <c r="X74" s="80"/>
      <c r="Y74" s="80"/>
      <c r="Z74" s="92"/>
      <c r="AA74" s="88"/>
      <c r="AB74" s="88"/>
    </row>
    <row r="75" spans="2:28" ht="92.4" customHeight="1" x14ac:dyDescent="0.25">
      <c r="B75" s="82"/>
      <c r="C75" s="82"/>
      <c r="D75" s="102"/>
      <c r="E75" s="46"/>
      <c r="F75" s="46"/>
      <c r="G75" s="89"/>
      <c r="H75" s="102"/>
      <c r="I75" s="89"/>
      <c r="J75" s="89"/>
      <c r="K75" s="89"/>
      <c r="L75" s="89"/>
      <c r="M75" s="89"/>
      <c r="N75" s="89"/>
      <c r="O75" s="94"/>
      <c r="P75" s="82"/>
      <c r="Q75" s="79"/>
      <c r="R75" s="104"/>
      <c r="S75" s="107"/>
      <c r="T75" s="46" t="s">
        <v>72</v>
      </c>
      <c r="U75" s="47">
        <v>0.1</v>
      </c>
      <c r="V75" s="64"/>
      <c r="W75" s="64"/>
      <c r="X75" s="64"/>
      <c r="Y75" s="64"/>
      <c r="Z75" s="46" t="s">
        <v>31</v>
      </c>
      <c r="AA75" s="46"/>
      <c r="AB75" s="46"/>
    </row>
    <row r="76" spans="2:28" ht="409.6" customHeight="1" x14ac:dyDescent="0.25">
      <c r="B76" s="82"/>
      <c r="C76" s="82"/>
      <c r="D76" s="102"/>
      <c r="E76" s="46"/>
      <c r="F76" s="46"/>
      <c r="G76" s="89"/>
      <c r="H76" s="102"/>
      <c r="I76" s="89"/>
      <c r="J76" s="89"/>
      <c r="K76" s="89"/>
      <c r="L76" s="89"/>
      <c r="M76" s="89"/>
      <c r="N76" s="89"/>
      <c r="O76" s="94"/>
      <c r="P76" s="82"/>
      <c r="Q76" s="79"/>
      <c r="R76" s="104"/>
      <c r="S76" s="107"/>
      <c r="T76" s="46" t="s">
        <v>117</v>
      </c>
      <c r="U76" s="47">
        <v>0.2</v>
      </c>
      <c r="V76" s="64"/>
      <c r="W76" s="64"/>
      <c r="X76" s="64"/>
      <c r="Y76" s="64"/>
      <c r="Z76" s="46" t="s">
        <v>31</v>
      </c>
      <c r="AA76" s="46"/>
      <c r="AB76" s="46"/>
    </row>
    <row r="77" spans="2:28" ht="409.2" customHeight="1" x14ac:dyDescent="0.25">
      <c r="B77" s="82"/>
      <c r="C77" s="82"/>
      <c r="D77" s="102"/>
      <c r="E77" s="46"/>
      <c r="F77" s="46"/>
      <c r="G77" s="89"/>
      <c r="H77" s="102"/>
      <c r="I77" s="89"/>
      <c r="J77" s="89"/>
      <c r="K77" s="89"/>
      <c r="L77" s="89"/>
      <c r="M77" s="89"/>
      <c r="N77" s="89"/>
      <c r="O77" s="94"/>
      <c r="P77" s="82"/>
      <c r="Q77" s="79"/>
      <c r="R77" s="104"/>
      <c r="S77" s="107"/>
      <c r="T77" s="46" t="s">
        <v>73</v>
      </c>
      <c r="U77" s="47">
        <v>0.15</v>
      </c>
      <c r="V77" s="64"/>
      <c r="W77" s="64"/>
      <c r="X77" s="64"/>
      <c r="Y77" s="64"/>
      <c r="Z77" s="46" t="s">
        <v>31</v>
      </c>
      <c r="AA77" s="46"/>
      <c r="AB77" s="46"/>
    </row>
    <row r="78" spans="2:28" ht="250.8" customHeight="1" x14ac:dyDescent="0.25">
      <c r="B78" s="82"/>
      <c r="C78" s="82"/>
      <c r="D78" s="102"/>
      <c r="E78" s="46"/>
      <c r="F78" s="46"/>
      <c r="G78" s="89"/>
      <c r="H78" s="102"/>
      <c r="I78" s="89"/>
      <c r="J78" s="89"/>
      <c r="K78" s="89"/>
      <c r="L78" s="89"/>
      <c r="M78" s="89"/>
      <c r="N78" s="89"/>
      <c r="O78" s="94"/>
      <c r="P78" s="82"/>
      <c r="Q78" s="79"/>
      <c r="R78" s="104"/>
      <c r="S78" s="107"/>
      <c r="T78" s="46" t="s">
        <v>114</v>
      </c>
      <c r="U78" s="47">
        <v>0.15</v>
      </c>
      <c r="V78" s="64"/>
      <c r="W78" s="64"/>
      <c r="X78" s="64"/>
      <c r="Y78" s="64"/>
      <c r="Z78" s="46" t="s">
        <v>31</v>
      </c>
      <c r="AA78" s="46"/>
      <c r="AB78" s="46"/>
    </row>
    <row r="79" spans="2:28" ht="48" customHeight="1" x14ac:dyDescent="0.25">
      <c r="B79" s="82"/>
      <c r="C79" s="82"/>
      <c r="D79" s="102"/>
      <c r="E79" s="46"/>
      <c r="F79" s="46"/>
      <c r="G79" s="89"/>
      <c r="H79" s="102"/>
      <c r="I79" s="89"/>
      <c r="J79" s="89"/>
      <c r="K79" s="89"/>
      <c r="L79" s="89"/>
      <c r="M79" s="89"/>
      <c r="N79" s="89"/>
      <c r="O79" s="94"/>
      <c r="P79" s="82"/>
      <c r="Q79" s="79"/>
      <c r="R79" s="104"/>
      <c r="S79" s="107"/>
      <c r="T79" s="87" t="s">
        <v>151</v>
      </c>
      <c r="U79" s="90">
        <v>0.15</v>
      </c>
      <c r="V79" s="78"/>
      <c r="W79" s="78"/>
      <c r="X79" s="78"/>
      <c r="Y79" s="78"/>
      <c r="Z79" s="87" t="s">
        <v>123</v>
      </c>
      <c r="AA79" s="87"/>
      <c r="AB79" s="87"/>
    </row>
    <row r="80" spans="2:28" ht="52.8" customHeight="1" x14ac:dyDescent="0.25">
      <c r="B80" s="83"/>
      <c r="C80" s="83"/>
      <c r="D80" s="102"/>
      <c r="E80" s="46"/>
      <c r="F80" s="46"/>
      <c r="G80" s="88"/>
      <c r="H80" s="91"/>
      <c r="I80" s="88"/>
      <c r="J80" s="88"/>
      <c r="K80" s="88"/>
      <c r="L80" s="88"/>
      <c r="M80" s="88"/>
      <c r="N80" s="88"/>
      <c r="O80" s="95"/>
      <c r="P80" s="83"/>
      <c r="Q80" s="80"/>
      <c r="R80" s="105"/>
      <c r="S80" s="108"/>
      <c r="T80" s="88"/>
      <c r="U80" s="91"/>
      <c r="V80" s="80"/>
      <c r="W80" s="80"/>
      <c r="X80" s="80"/>
      <c r="Y80" s="80"/>
      <c r="Z80" s="88"/>
      <c r="AA80" s="88"/>
      <c r="AB80" s="88"/>
    </row>
    <row r="81" spans="2:28" ht="52.8" customHeight="1" x14ac:dyDescent="0.25">
      <c r="B81" s="59" t="s">
        <v>24</v>
      </c>
      <c r="C81" s="59" t="s">
        <v>57</v>
      </c>
      <c r="D81" s="102"/>
      <c r="E81" s="46"/>
      <c r="F81" s="46"/>
      <c r="G81" s="46" t="s">
        <v>74</v>
      </c>
      <c r="H81" s="47">
        <v>0.05</v>
      </c>
      <c r="I81" s="46" t="s">
        <v>27</v>
      </c>
      <c r="J81" s="46">
        <v>1</v>
      </c>
      <c r="K81" s="46">
        <v>1</v>
      </c>
      <c r="L81" s="46" t="s">
        <v>33</v>
      </c>
      <c r="M81" s="46">
        <v>1</v>
      </c>
      <c r="N81" s="46">
        <v>0</v>
      </c>
      <c r="O81" s="59">
        <f>+V81*U81</f>
        <v>0</v>
      </c>
      <c r="P81" s="59">
        <f>+V81*U81</f>
        <v>0</v>
      </c>
      <c r="Q81" s="64">
        <f>+P81*N81</f>
        <v>0</v>
      </c>
      <c r="R81" s="59">
        <f>+W81*U81</f>
        <v>0</v>
      </c>
      <c r="S81" s="64">
        <f>+R81*N81</f>
        <v>0</v>
      </c>
      <c r="T81" s="46" t="s">
        <v>62</v>
      </c>
      <c r="U81" s="47"/>
      <c r="V81" s="64"/>
      <c r="W81" s="64"/>
      <c r="X81" s="64"/>
      <c r="Y81" s="64"/>
      <c r="Z81" s="46"/>
      <c r="AA81" s="46"/>
      <c r="AB81" s="46"/>
    </row>
    <row r="82" spans="2:28" ht="52.8" customHeight="1" x14ac:dyDescent="0.25">
      <c r="B82" s="59" t="s">
        <v>24</v>
      </c>
      <c r="C82" s="59" t="s">
        <v>57</v>
      </c>
      <c r="D82" s="102"/>
      <c r="E82" s="46"/>
      <c r="F82" s="46"/>
      <c r="G82" s="46" t="s">
        <v>75</v>
      </c>
      <c r="H82" s="47">
        <v>0.05</v>
      </c>
      <c r="I82" s="46" t="s">
        <v>27</v>
      </c>
      <c r="J82" s="46">
        <v>0</v>
      </c>
      <c r="K82" s="46">
        <v>1</v>
      </c>
      <c r="L82" s="46" t="s">
        <v>33</v>
      </c>
      <c r="M82" s="59">
        <v>0</v>
      </c>
      <c r="N82" s="59">
        <v>1</v>
      </c>
      <c r="O82" s="59">
        <f>+V82*U82</f>
        <v>0</v>
      </c>
      <c r="P82" s="59">
        <f>+V82*U82</f>
        <v>0</v>
      </c>
      <c r="Q82" s="64">
        <f>+P82*N82</f>
        <v>0</v>
      </c>
      <c r="R82" s="59">
        <f>+W82*U82</f>
        <v>0</v>
      </c>
      <c r="S82" s="64">
        <f>+R82*N82</f>
        <v>0</v>
      </c>
      <c r="T82" s="46" t="s">
        <v>76</v>
      </c>
      <c r="U82" s="47">
        <v>1</v>
      </c>
      <c r="V82" s="64"/>
      <c r="W82" s="64"/>
      <c r="X82" s="64"/>
      <c r="Y82" s="64"/>
      <c r="Z82" s="46" t="s">
        <v>31</v>
      </c>
      <c r="AA82" s="46"/>
      <c r="AB82" s="46"/>
    </row>
    <row r="83" spans="2:28" ht="145.80000000000001" customHeight="1" x14ac:dyDescent="0.25">
      <c r="B83" s="81" t="s">
        <v>24</v>
      </c>
      <c r="C83" s="81" t="s">
        <v>57</v>
      </c>
      <c r="D83" s="102"/>
      <c r="E83" s="46"/>
      <c r="F83" s="46"/>
      <c r="G83" s="87" t="s">
        <v>77</v>
      </c>
      <c r="H83" s="90">
        <v>0.1</v>
      </c>
      <c r="I83" s="87" t="s">
        <v>27</v>
      </c>
      <c r="J83" s="87">
        <v>0</v>
      </c>
      <c r="K83" s="87">
        <v>1</v>
      </c>
      <c r="L83" s="87" t="s">
        <v>33</v>
      </c>
      <c r="M83" s="81">
        <v>1</v>
      </c>
      <c r="N83" s="81">
        <v>0</v>
      </c>
      <c r="O83" s="81">
        <f>+V83*U83</f>
        <v>0</v>
      </c>
      <c r="P83" s="81">
        <f>+V83*U83</f>
        <v>0</v>
      </c>
      <c r="Q83" s="78">
        <f>P83*N83</f>
        <v>0</v>
      </c>
      <c r="R83" s="81">
        <f>+W83*U83</f>
        <v>0</v>
      </c>
      <c r="S83" s="78">
        <f>R83*N83</f>
        <v>0</v>
      </c>
      <c r="T83" s="87" t="s">
        <v>62</v>
      </c>
      <c r="U83" s="90">
        <v>1</v>
      </c>
      <c r="V83" s="78"/>
      <c r="W83" s="78"/>
      <c r="X83" s="78"/>
      <c r="Y83" s="78"/>
      <c r="Z83" s="87" t="s">
        <v>31</v>
      </c>
      <c r="AA83" s="90"/>
      <c r="AB83" s="78"/>
    </row>
    <row r="84" spans="2:28" ht="89.4" customHeight="1" x14ac:dyDescent="0.25">
      <c r="B84" s="83"/>
      <c r="C84" s="83"/>
      <c r="D84" s="102"/>
      <c r="E84" s="46"/>
      <c r="F84" s="46"/>
      <c r="G84" s="88"/>
      <c r="H84" s="91"/>
      <c r="I84" s="88"/>
      <c r="J84" s="88"/>
      <c r="K84" s="88"/>
      <c r="L84" s="88"/>
      <c r="M84" s="83"/>
      <c r="N84" s="83"/>
      <c r="O84" s="83"/>
      <c r="P84" s="83"/>
      <c r="Q84" s="80"/>
      <c r="R84" s="83"/>
      <c r="S84" s="80"/>
      <c r="T84" s="88"/>
      <c r="U84" s="91"/>
      <c r="V84" s="80"/>
      <c r="W84" s="80"/>
      <c r="X84" s="80"/>
      <c r="Y84" s="80"/>
      <c r="Z84" s="88"/>
      <c r="AA84" s="91"/>
      <c r="AB84" s="80"/>
    </row>
    <row r="85" spans="2:28" ht="39.6" customHeight="1" x14ac:dyDescent="0.25">
      <c r="B85" s="59" t="s">
        <v>24</v>
      </c>
      <c r="C85" s="59" t="s">
        <v>57</v>
      </c>
      <c r="D85" s="102"/>
      <c r="E85" s="46"/>
      <c r="F85" s="46"/>
      <c r="G85" s="46" t="s">
        <v>78</v>
      </c>
      <c r="H85" s="47">
        <v>0.1</v>
      </c>
      <c r="I85" s="46" t="s">
        <v>27</v>
      </c>
      <c r="J85" s="46">
        <v>0</v>
      </c>
      <c r="K85" s="46">
        <v>1</v>
      </c>
      <c r="L85" s="46" t="s">
        <v>33</v>
      </c>
      <c r="M85" s="46" t="s">
        <v>62</v>
      </c>
      <c r="N85" s="46">
        <v>0</v>
      </c>
      <c r="O85" s="59" t="s">
        <v>62</v>
      </c>
      <c r="P85" s="59" t="s">
        <v>62</v>
      </c>
      <c r="Q85" s="59" t="s">
        <v>62</v>
      </c>
      <c r="R85" s="59" t="s">
        <v>62</v>
      </c>
      <c r="S85" s="59" t="s">
        <v>62</v>
      </c>
      <c r="T85" s="46" t="s">
        <v>62</v>
      </c>
      <c r="U85" s="47">
        <v>0</v>
      </c>
      <c r="V85" s="64"/>
      <c r="W85" s="64"/>
      <c r="X85" s="64"/>
      <c r="Y85" s="64"/>
      <c r="Z85" s="46" t="s">
        <v>31</v>
      </c>
      <c r="AA85" s="46"/>
      <c r="AB85" s="46"/>
    </row>
    <row r="86" spans="2:28" ht="52.8" customHeight="1" x14ac:dyDescent="0.25">
      <c r="B86" s="81" t="s">
        <v>24</v>
      </c>
      <c r="C86" s="81" t="s">
        <v>57</v>
      </c>
      <c r="D86" s="102"/>
      <c r="E86" s="46"/>
      <c r="F86" s="46"/>
      <c r="G86" s="87" t="s">
        <v>79</v>
      </c>
      <c r="H86" s="90">
        <v>0.1</v>
      </c>
      <c r="I86" s="87" t="s">
        <v>27</v>
      </c>
      <c r="J86" s="87">
        <v>0</v>
      </c>
      <c r="K86" s="87">
        <v>1</v>
      </c>
      <c r="L86" s="87" t="s">
        <v>33</v>
      </c>
      <c r="M86" s="87">
        <v>1</v>
      </c>
      <c r="N86" s="87">
        <v>1</v>
      </c>
      <c r="O86" s="81">
        <f>+V86*U86</f>
        <v>0</v>
      </c>
      <c r="P86" s="81">
        <f>+V86*U86</f>
        <v>0</v>
      </c>
      <c r="Q86" s="78">
        <f>+P86/N86</f>
        <v>0</v>
      </c>
      <c r="R86" s="81">
        <f>+W86*U86</f>
        <v>0</v>
      </c>
      <c r="S86" s="78">
        <f>+R86/N86</f>
        <v>0</v>
      </c>
      <c r="T86" s="87" t="s">
        <v>118</v>
      </c>
      <c r="U86" s="90">
        <v>1</v>
      </c>
      <c r="V86" s="78"/>
      <c r="W86" s="78"/>
      <c r="X86" s="78"/>
      <c r="Y86" s="78"/>
      <c r="Z86" s="87" t="s">
        <v>121</v>
      </c>
      <c r="AA86" s="87"/>
      <c r="AB86" s="87"/>
    </row>
    <row r="87" spans="2:28" ht="28.8" customHeight="1" x14ac:dyDescent="0.25">
      <c r="B87" s="82"/>
      <c r="C87" s="82"/>
      <c r="D87" s="102"/>
      <c r="E87" s="46"/>
      <c r="F87" s="46"/>
      <c r="G87" s="89"/>
      <c r="H87" s="102"/>
      <c r="I87" s="89"/>
      <c r="J87" s="89"/>
      <c r="K87" s="89"/>
      <c r="L87" s="89"/>
      <c r="M87" s="89"/>
      <c r="N87" s="89"/>
      <c r="O87" s="82"/>
      <c r="P87" s="82"/>
      <c r="Q87" s="79"/>
      <c r="R87" s="82"/>
      <c r="S87" s="79"/>
      <c r="T87" s="89"/>
      <c r="U87" s="102"/>
      <c r="V87" s="79"/>
      <c r="W87" s="79"/>
      <c r="X87" s="79"/>
      <c r="Y87" s="79"/>
      <c r="Z87" s="89"/>
      <c r="AA87" s="89"/>
      <c r="AB87" s="89"/>
    </row>
    <row r="88" spans="2:28" ht="53.4" customHeight="1" thickBot="1" x14ac:dyDescent="0.3">
      <c r="B88" s="83"/>
      <c r="C88" s="83"/>
      <c r="D88" s="91"/>
      <c r="E88" s="46"/>
      <c r="F88" s="46"/>
      <c r="G88" s="89"/>
      <c r="H88" s="102"/>
      <c r="I88" s="164"/>
      <c r="J88" s="164"/>
      <c r="K88" s="164"/>
      <c r="L88" s="89"/>
      <c r="M88" s="89"/>
      <c r="N88" s="89"/>
      <c r="O88" s="166"/>
      <c r="P88" s="166"/>
      <c r="Q88" s="167"/>
      <c r="R88" s="166"/>
      <c r="S88" s="167"/>
      <c r="T88" s="89"/>
      <c r="U88" s="91"/>
      <c r="V88" s="80"/>
      <c r="W88" s="80"/>
      <c r="X88" s="80"/>
      <c r="Y88" s="80"/>
      <c r="Z88" s="88"/>
      <c r="AA88" s="88"/>
      <c r="AB88" s="88"/>
    </row>
    <row r="89" spans="2:28" ht="26.4" customHeight="1" x14ac:dyDescent="0.25">
      <c r="B89" s="81" t="s">
        <v>24</v>
      </c>
      <c r="C89" s="81" t="s">
        <v>80</v>
      </c>
      <c r="D89" s="90">
        <v>0.2</v>
      </c>
      <c r="E89" s="46"/>
      <c r="F89" s="73"/>
      <c r="G89" s="109" t="s">
        <v>81</v>
      </c>
      <c r="H89" s="111">
        <v>0.35</v>
      </c>
      <c r="I89" s="163" t="s">
        <v>27</v>
      </c>
      <c r="J89" s="163">
        <v>4</v>
      </c>
      <c r="K89" s="163">
        <v>5</v>
      </c>
      <c r="L89" s="163" t="s">
        <v>33</v>
      </c>
      <c r="M89" s="163">
        <v>1</v>
      </c>
      <c r="N89" s="163">
        <v>1</v>
      </c>
      <c r="O89" s="165">
        <f>+V89*U89</f>
        <v>0</v>
      </c>
      <c r="P89" s="165">
        <f>+V89*U89</f>
        <v>0</v>
      </c>
      <c r="Q89" s="101">
        <f>+P89/N89</f>
        <v>0</v>
      </c>
      <c r="R89" s="165">
        <f>+W89*U89</f>
        <v>0</v>
      </c>
      <c r="S89" s="101">
        <f>+R89/N89</f>
        <v>0</v>
      </c>
      <c r="T89" s="61" t="s">
        <v>82</v>
      </c>
      <c r="U89" s="74">
        <v>1</v>
      </c>
      <c r="V89" s="64"/>
      <c r="W89" s="64"/>
      <c r="X89" s="64"/>
      <c r="Y89" s="64"/>
      <c r="Z89" s="87" t="s">
        <v>31</v>
      </c>
      <c r="AA89" s="46"/>
      <c r="AB89" s="46"/>
    </row>
    <row r="90" spans="2:28" ht="40.200000000000003" customHeight="1" thickBot="1" x14ac:dyDescent="0.3">
      <c r="B90" s="83"/>
      <c r="C90" s="83"/>
      <c r="D90" s="102"/>
      <c r="E90" s="46"/>
      <c r="F90" s="73"/>
      <c r="G90" s="110"/>
      <c r="H90" s="112"/>
      <c r="I90" s="164"/>
      <c r="J90" s="164"/>
      <c r="K90" s="164"/>
      <c r="L90" s="164"/>
      <c r="M90" s="164"/>
      <c r="N90" s="164"/>
      <c r="O90" s="166"/>
      <c r="P90" s="166"/>
      <c r="Q90" s="167"/>
      <c r="R90" s="166"/>
      <c r="S90" s="167"/>
      <c r="T90" s="62" t="s">
        <v>83</v>
      </c>
      <c r="U90" s="74">
        <v>1</v>
      </c>
      <c r="V90" s="64"/>
      <c r="W90" s="64"/>
      <c r="X90" s="64"/>
      <c r="Y90" s="64"/>
      <c r="Z90" s="88"/>
      <c r="AA90" s="46"/>
      <c r="AB90" s="46"/>
    </row>
    <row r="91" spans="2:28" ht="26.4" customHeight="1" x14ac:dyDescent="0.25">
      <c r="B91" s="81" t="s">
        <v>24</v>
      </c>
      <c r="C91" s="81" t="s">
        <v>80</v>
      </c>
      <c r="D91" s="102"/>
      <c r="E91" s="46"/>
      <c r="F91" s="46"/>
      <c r="G91" s="89" t="s">
        <v>84</v>
      </c>
      <c r="H91" s="102">
        <v>0.45</v>
      </c>
      <c r="I91" s="89" t="s">
        <v>27</v>
      </c>
      <c r="J91" s="89">
        <v>3</v>
      </c>
      <c r="K91" s="89">
        <v>3</v>
      </c>
      <c r="L91" s="89" t="s">
        <v>28</v>
      </c>
      <c r="M91" s="89">
        <v>2.82</v>
      </c>
      <c r="N91" s="89">
        <v>3</v>
      </c>
      <c r="O91" s="100">
        <f>+R91</f>
        <v>0</v>
      </c>
      <c r="P91" s="100">
        <f>(V91*U91+V94*U94+V100*U100)*3</f>
        <v>0</v>
      </c>
      <c r="Q91" s="101">
        <f>+P91/N91</f>
        <v>0</v>
      </c>
      <c r="R91" s="100">
        <f>(W91*U91+W94*U94+W100*U100)*3</f>
        <v>0</v>
      </c>
      <c r="S91" s="101">
        <f>+R91/N91</f>
        <v>0</v>
      </c>
      <c r="T91" s="63" t="s">
        <v>85</v>
      </c>
      <c r="U91" s="64">
        <v>0.35</v>
      </c>
      <c r="V91" s="64"/>
      <c r="W91" s="64"/>
      <c r="X91" s="64"/>
      <c r="Y91" s="64"/>
      <c r="Z91" s="87" t="s">
        <v>31</v>
      </c>
      <c r="AA91" s="46"/>
      <c r="AB91" s="46"/>
    </row>
    <row r="92" spans="2:28" ht="128.4" customHeight="1" x14ac:dyDescent="0.25">
      <c r="B92" s="82"/>
      <c r="C92" s="82"/>
      <c r="D92" s="102"/>
      <c r="E92" s="46"/>
      <c r="F92" s="46"/>
      <c r="G92" s="89"/>
      <c r="H92" s="102"/>
      <c r="I92" s="89"/>
      <c r="J92" s="89"/>
      <c r="K92" s="89"/>
      <c r="L92" s="89"/>
      <c r="M92" s="89"/>
      <c r="N92" s="89"/>
      <c r="O92" s="94"/>
      <c r="P92" s="94"/>
      <c r="Q92" s="79"/>
      <c r="R92" s="94"/>
      <c r="S92" s="79"/>
      <c r="T92" s="46" t="s">
        <v>86</v>
      </c>
      <c r="U92" s="47">
        <v>0.5</v>
      </c>
      <c r="V92" s="64"/>
      <c r="W92" s="64"/>
      <c r="X92" s="64"/>
      <c r="Y92" s="64"/>
      <c r="Z92" s="89"/>
      <c r="AA92" s="46"/>
      <c r="AB92" s="46"/>
    </row>
    <row r="93" spans="2:28" ht="26.4" x14ac:dyDescent="0.25">
      <c r="B93" s="82"/>
      <c r="C93" s="82"/>
      <c r="D93" s="102"/>
      <c r="E93" s="46"/>
      <c r="F93" s="46"/>
      <c r="G93" s="89"/>
      <c r="H93" s="102"/>
      <c r="I93" s="89"/>
      <c r="J93" s="89"/>
      <c r="K93" s="89"/>
      <c r="L93" s="89"/>
      <c r="M93" s="89"/>
      <c r="N93" s="89"/>
      <c r="O93" s="94"/>
      <c r="P93" s="94"/>
      <c r="Q93" s="79"/>
      <c r="R93" s="94"/>
      <c r="S93" s="79"/>
      <c r="T93" s="46" t="s">
        <v>87</v>
      </c>
      <c r="U93" s="47">
        <v>0.5</v>
      </c>
      <c r="V93" s="64"/>
      <c r="W93" s="64"/>
      <c r="X93" s="64"/>
      <c r="Y93" s="64"/>
      <c r="Z93" s="89"/>
      <c r="AA93" s="46"/>
      <c r="AB93" s="46"/>
    </row>
    <row r="94" spans="2:28" ht="39.6" x14ac:dyDescent="0.25">
      <c r="B94" s="82"/>
      <c r="C94" s="82"/>
      <c r="D94" s="102"/>
      <c r="E94" s="46"/>
      <c r="F94" s="46"/>
      <c r="G94" s="89"/>
      <c r="H94" s="102"/>
      <c r="I94" s="89"/>
      <c r="J94" s="89"/>
      <c r="K94" s="89"/>
      <c r="L94" s="89"/>
      <c r="M94" s="89"/>
      <c r="N94" s="89"/>
      <c r="O94" s="94"/>
      <c r="P94" s="94"/>
      <c r="Q94" s="79"/>
      <c r="R94" s="94"/>
      <c r="S94" s="79"/>
      <c r="T94" s="59" t="s">
        <v>88</v>
      </c>
      <c r="U94" s="64">
        <v>0.4</v>
      </c>
      <c r="V94" s="64"/>
      <c r="W94" s="64"/>
      <c r="X94" s="64"/>
      <c r="Y94" s="64"/>
      <c r="Z94" s="89"/>
      <c r="AA94" s="46"/>
      <c r="AB94" s="46"/>
    </row>
    <row r="95" spans="2:28" x14ac:dyDescent="0.25">
      <c r="B95" s="82"/>
      <c r="C95" s="82"/>
      <c r="D95" s="102"/>
      <c r="E95" s="46"/>
      <c r="F95" s="46"/>
      <c r="G95" s="89"/>
      <c r="H95" s="102"/>
      <c r="I95" s="89"/>
      <c r="J95" s="89"/>
      <c r="K95" s="89"/>
      <c r="L95" s="89"/>
      <c r="M95" s="89"/>
      <c r="N95" s="89"/>
      <c r="O95" s="94"/>
      <c r="P95" s="94"/>
      <c r="Q95" s="79"/>
      <c r="R95" s="94"/>
      <c r="S95" s="79"/>
      <c r="T95" s="46" t="s">
        <v>89</v>
      </c>
      <c r="U95" s="47">
        <v>0.3</v>
      </c>
      <c r="V95" s="64"/>
      <c r="W95" s="64"/>
      <c r="X95" s="64"/>
      <c r="Y95" s="64"/>
      <c r="Z95" s="89"/>
      <c r="AA95" s="46"/>
      <c r="AB95" s="46"/>
    </row>
    <row r="96" spans="2:28" ht="26.4" x14ac:dyDescent="0.25">
      <c r="B96" s="82"/>
      <c r="C96" s="82"/>
      <c r="D96" s="102"/>
      <c r="E96" s="46"/>
      <c r="F96" s="46"/>
      <c r="G96" s="89"/>
      <c r="H96" s="102"/>
      <c r="I96" s="89"/>
      <c r="J96" s="89"/>
      <c r="K96" s="89"/>
      <c r="L96" s="89"/>
      <c r="M96" s="89"/>
      <c r="N96" s="89"/>
      <c r="O96" s="94"/>
      <c r="P96" s="94"/>
      <c r="Q96" s="79"/>
      <c r="R96" s="94"/>
      <c r="S96" s="79"/>
      <c r="T96" s="46" t="s">
        <v>90</v>
      </c>
      <c r="U96" s="47">
        <v>0.3</v>
      </c>
      <c r="V96" s="64"/>
      <c r="W96" s="64"/>
      <c r="X96" s="64"/>
      <c r="Y96" s="64"/>
      <c r="Z96" s="89"/>
      <c r="AA96" s="46"/>
      <c r="AB96" s="46"/>
    </row>
    <row r="97" spans="2:28" ht="66" customHeight="1" x14ac:dyDescent="0.25">
      <c r="B97" s="82"/>
      <c r="C97" s="82"/>
      <c r="D97" s="102"/>
      <c r="E97" s="46"/>
      <c r="F97" s="46"/>
      <c r="G97" s="89"/>
      <c r="H97" s="102"/>
      <c r="I97" s="89"/>
      <c r="J97" s="89"/>
      <c r="K97" s="89"/>
      <c r="L97" s="89"/>
      <c r="M97" s="89"/>
      <c r="N97" s="89"/>
      <c r="O97" s="94"/>
      <c r="P97" s="94"/>
      <c r="Q97" s="79"/>
      <c r="R97" s="94"/>
      <c r="S97" s="79"/>
      <c r="T97" s="46" t="s">
        <v>91</v>
      </c>
      <c r="U97" s="47">
        <v>0.15</v>
      </c>
      <c r="V97" s="64"/>
      <c r="W97" s="64"/>
      <c r="X97" s="64"/>
      <c r="Y97" s="64"/>
      <c r="Z97" s="89"/>
      <c r="AA97" s="46"/>
      <c r="AB97" s="46"/>
    </row>
    <row r="98" spans="2:28" ht="39.6" customHeight="1" x14ac:dyDescent="0.25">
      <c r="B98" s="82"/>
      <c r="C98" s="82"/>
      <c r="D98" s="102"/>
      <c r="E98" s="46"/>
      <c r="F98" s="46"/>
      <c r="G98" s="89"/>
      <c r="H98" s="102"/>
      <c r="I98" s="89"/>
      <c r="J98" s="89"/>
      <c r="K98" s="89"/>
      <c r="L98" s="89"/>
      <c r="M98" s="89"/>
      <c r="N98" s="89"/>
      <c r="O98" s="94"/>
      <c r="P98" s="94"/>
      <c r="Q98" s="79"/>
      <c r="R98" s="94"/>
      <c r="S98" s="79"/>
      <c r="T98" s="46" t="s">
        <v>92</v>
      </c>
      <c r="U98" s="47">
        <v>0.15</v>
      </c>
      <c r="V98" s="64"/>
      <c r="W98" s="64"/>
      <c r="X98" s="64"/>
      <c r="Y98" s="64"/>
      <c r="Z98" s="89"/>
      <c r="AA98" s="46"/>
      <c r="AB98" s="46"/>
    </row>
    <row r="99" spans="2:28" ht="63" customHeight="1" x14ac:dyDescent="0.25">
      <c r="B99" s="82"/>
      <c r="C99" s="82"/>
      <c r="D99" s="102"/>
      <c r="E99" s="46"/>
      <c r="F99" s="46"/>
      <c r="G99" s="89"/>
      <c r="H99" s="102"/>
      <c r="I99" s="89"/>
      <c r="J99" s="89"/>
      <c r="K99" s="89"/>
      <c r="L99" s="89"/>
      <c r="M99" s="89"/>
      <c r="N99" s="89"/>
      <c r="O99" s="94"/>
      <c r="P99" s="94"/>
      <c r="Q99" s="79"/>
      <c r="R99" s="94"/>
      <c r="S99" s="79"/>
      <c r="T99" s="46" t="s">
        <v>93</v>
      </c>
      <c r="U99" s="47">
        <v>0.1</v>
      </c>
      <c r="V99" s="64"/>
      <c r="W99" s="64"/>
      <c r="X99" s="64"/>
      <c r="Y99" s="64"/>
      <c r="Z99" s="89"/>
      <c r="AA99" s="46"/>
      <c r="AB99" s="46"/>
    </row>
    <row r="100" spans="2:28" ht="118.8" customHeight="1" x14ac:dyDescent="0.25">
      <c r="B100" s="83"/>
      <c r="C100" s="83"/>
      <c r="D100" s="102"/>
      <c r="E100" s="46"/>
      <c r="F100" s="46"/>
      <c r="G100" s="88"/>
      <c r="H100" s="91"/>
      <c r="I100" s="88"/>
      <c r="J100" s="88"/>
      <c r="K100" s="88"/>
      <c r="L100" s="88"/>
      <c r="M100" s="88"/>
      <c r="N100" s="88"/>
      <c r="O100" s="95"/>
      <c r="P100" s="95"/>
      <c r="Q100" s="80"/>
      <c r="R100" s="95"/>
      <c r="S100" s="80"/>
      <c r="T100" s="59" t="s">
        <v>94</v>
      </c>
      <c r="U100" s="64">
        <v>0.25</v>
      </c>
      <c r="V100" s="64"/>
      <c r="W100" s="64"/>
      <c r="X100" s="64"/>
      <c r="Y100" s="64"/>
      <c r="Z100" s="88"/>
      <c r="AA100" s="46"/>
      <c r="AB100" s="46"/>
    </row>
    <row r="101" spans="2:28" ht="52.8" x14ac:dyDescent="0.25">
      <c r="B101" s="59" t="s">
        <v>24</v>
      </c>
      <c r="C101" s="59" t="s">
        <v>80</v>
      </c>
      <c r="D101" s="91"/>
      <c r="E101" s="46"/>
      <c r="F101" s="46"/>
      <c r="G101" s="46" t="s">
        <v>95</v>
      </c>
      <c r="H101" s="47">
        <v>0.2</v>
      </c>
      <c r="I101" s="46" t="s">
        <v>27</v>
      </c>
      <c r="J101" s="46">
        <v>4</v>
      </c>
      <c r="K101" s="46">
        <v>4</v>
      </c>
      <c r="L101" s="46" t="s">
        <v>33</v>
      </c>
      <c r="M101" s="46">
        <v>1</v>
      </c>
      <c r="N101" s="46">
        <v>1</v>
      </c>
      <c r="O101" s="59">
        <f>+V101*U101</f>
        <v>0</v>
      </c>
      <c r="P101" s="59">
        <f>+V101*U101</f>
        <v>0</v>
      </c>
      <c r="Q101" s="64">
        <f>+P101/N101</f>
        <v>0</v>
      </c>
      <c r="R101" s="59">
        <f>+W101*U101</f>
        <v>0</v>
      </c>
      <c r="S101" s="64">
        <f>+R101/N101</f>
        <v>0</v>
      </c>
      <c r="T101" s="46" t="s">
        <v>119</v>
      </c>
      <c r="U101" s="47">
        <v>1</v>
      </c>
      <c r="V101" s="64"/>
      <c r="W101" s="64"/>
      <c r="X101" s="64"/>
      <c r="Y101" s="64"/>
      <c r="Z101" s="46" t="s">
        <v>96</v>
      </c>
      <c r="AA101" s="46"/>
      <c r="AB101" s="46"/>
    </row>
    <row r="102" spans="2:28" ht="13.2" customHeight="1" x14ac:dyDescent="0.25">
      <c r="Q102" s="36"/>
      <c r="R102" s="36"/>
      <c r="S102" s="36"/>
    </row>
    <row r="103" spans="2:28" ht="13.2" customHeight="1" x14ac:dyDescent="0.25"/>
  </sheetData>
  <autoFilter ref="A8:AW103"/>
  <mergeCells count="248">
    <mergeCell ref="R46:R58"/>
    <mergeCell ref="S46:S58"/>
    <mergeCell ref="T73:T74"/>
    <mergeCell ref="T79:T80"/>
    <mergeCell ref="T48:T49"/>
    <mergeCell ref="B86:B88"/>
    <mergeCell ref="C86:C88"/>
    <mergeCell ref="G86:G88"/>
    <mergeCell ref="H86:H88"/>
    <mergeCell ref="L86:L88"/>
    <mergeCell ref="N86:N88"/>
    <mergeCell ref="O83:O84"/>
    <mergeCell ref="R89:R90"/>
    <mergeCell ref="S89:S90"/>
    <mergeCell ref="P83:P84"/>
    <mergeCell ref="Q83:Q84"/>
    <mergeCell ref="R86:R88"/>
    <mergeCell ref="S86:S88"/>
    <mergeCell ref="K83:K84"/>
    <mergeCell ref="Q86:Q88"/>
    <mergeCell ref="X86:X88"/>
    <mergeCell ref="Y86:Y88"/>
    <mergeCell ref="U83:U84"/>
    <mergeCell ref="I89:I90"/>
    <mergeCell ref="J89:J90"/>
    <mergeCell ref="K89:K90"/>
    <mergeCell ref="L89:L90"/>
    <mergeCell ref="N89:N90"/>
    <mergeCell ref="O89:O90"/>
    <mergeCell ref="P89:P90"/>
    <mergeCell ref="Q89:Q90"/>
    <mergeCell ref="I86:I88"/>
    <mergeCell ref="J86:J88"/>
    <mergeCell ref="K86:K88"/>
    <mergeCell ref="O86:O88"/>
    <mergeCell ref="P86:P88"/>
    <mergeCell ref="L83:L84"/>
    <mergeCell ref="N83:N84"/>
    <mergeCell ref="M83:M84"/>
    <mergeCell ref="M86:M88"/>
    <mergeCell ref="M89:M90"/>
    <mergeCell ref="AA5:AA7"/>
    <mergeCell ref="AB5:AB7"/>
    <mergeCell ref="Y11:Y13"/>
    <mergeCell ref="Z11:Z13"/>
    <mergeCell ref="AA11:AA13"/>
    <mergeCell ref="AB11:AB13"/>
    <mergeCell ref="U24:U25"/>
    <mergeCell ref="V24:V25"/>
    <mergeCell ref="W24:W25"/>
    <mergeCell ref="X24:X25"/>
    <mergeCell ref="Y24:Y25"/>
    <mergeCell ref="U11:U13"/>
    <mergeCell ref="V11:V13"/>
    <mergeCell ref="W11:W13"/>
    <mergeCell ref="X11:X13"/>
    <mergeCell ref="Z24:Z25"/>
    <mergeCell ref="T11:T13"/>
    <mergeCell ref="N6:N7"/>
    <mergeCell ref="O6:O7"/>
    <mergeCell ref="P6:P7"/>
    <mergeCell ref="Q6:Q7"/>
    <mergeCell ref="T5:T7"/>
    <mergeCell ref="U5:U7"/>
    <mergeCell ref="V5:Y6"/>
    <mergeCell ref="Z5:Z7"/>
    <mergeCell ref="R6:R7"/>
    <mergeCell ref="H5:H7"/>
    <mergeCell ref="I5:I7"/>
    <mergeCell ref="J5:J7"/>
    <mergeCell ref="K5:K7"/>
    <mergeCell ref="L5:L7"/>
    <mergeCell ref="K9:K16"/>
    <mergeCell ref="M6:M7"/>
    <mergeCell ref="M5:S5"/>
    <mergeCell ref="M9:M16"/>
    <mergeCell ref="S6:S7"/>
    <mergeCell ref="R9:R16"/>
    <mergeCell ref="S9:S16"/>
    <mergeCell ref="G9:G16"/>
    <mergeCell ref="E5:E7"/>
    <mergeCell ref="F5:F7"/>
    <mergeCell ref="G5:G7"/>
    <mergeCell ref="L9:L16"/>
    <mergeCell ref="N9:N16"/>
    <mergeCell ref="O9:O16"/>
    <mergeCell ref="P9:P16"/>
    <mergeCell ref="Q9:Q16"/>
    <mergeCell ref="H9:H16"/>
    <mergeCell ref="I9:I16"/>
    <mergeCell ref="J9:J16"/>
    <mergeCell ref="B28:B45"/>
    <mergeCell ref="B5:B7"/>
    <mergeCell ref="C5:C7"/>
    <mergeCell ref="D5:D7"/>
    <mergeCell ref="B9:B16"/>
    <mergeCell ref="C9:C16"/>
    <mergeCell ref="D9:D17"/>
    <mergeCell ref="E9:E16"/>
    <mergeCell ref="F9:F16"/>
    <mergeCell ref="B46:B58"/>
    <mergeCell ref="C46:C58"/>
    <mergeCell ref="G46:G58"/>
    <mergeCell ref="H46:H58"/>
    <mergeCell ref="L46:L58"/>
    <mergeCell ref="I46:I58"/>
    <mergeCell ref="J46:J58"/>
    <mergeCell ref="B18:B22"/>
    <mergeCell ref="C18:C22"/>
    <mergeCell ref="D18:D25"/>
    <mergeCell ref="G18:G22"/>
    <mergeCell ref="H18:H22"/>
    <mergeCell ref="L18:L22"/>
    <mergeCell ref="D26:D58"/>
    <mergeCell ref="I18:I22"/>
    <mergeCell ref="J18:J22"/>
    <mergeCell ref="K18:K22"/>
    <mergeCell ref="B24:B25"/>
    <mergeCell ref="C24:C25"/>
    <mergeCell ref="G24:G25"/>
    <mergeCell ref="H24:H25"/>
    <mergeCell ref="I24:I25"/>
    <mergeCell ref="J24:J25"/>
    <mergeCell ref="K24:K25"/>
    <mergeCell ref="B64:B80"/>
    <mergeCell ref="C64:C80"/>
    <mergeCell ref="G64:G80"/>
    <mergeCell ref="H64:H80"/>
    <mergeCell ref="I64:I80"/>
    <mergeCell ref="J64:J80"/>
    <mergeCell ref="B91:B100"/>
    <mergeCell ref="C91:C100"/>
    <mergeCell ref="G91:G100"/>
    <mergeCell ref="H91:H100"/>
    <mergeCell ref="I91:I100"/>
    <mergeCell ref="B89:B90"/>
    <mergeCell ref="C89:C90"/>
    <mergeCell ref="D89:D101"/>
    <mergeCell ref="G89:G90"/>
    <mergeCell ref="H89:H90"/>
    <mergeCell ref="J91:J100"/>
    <mergeCell ref="H83:H84"/>
    <mergeCell ref="I83:I84"/>
    <mergeCell ref="J83:J84"/>
    <mergeCell ref="B83:B84"/>
    <mergeCell ref="C83:C84"/>
    <mergeCell ref="G83:G84"/>
    <mergeCell ref="D59:D88"/>
    <mergeCell ref="Z28:Z45"/>
    <mergeCell ref="Z91:Z100"/>
    <mergeCell ref="O46:O58"/>
    <mergeCell ref="P46:P58"/>
    <mergeCell ref="Q46:Q58"/>
    <mergeCell ref="O64:O80"/>
    <mergeCell ref="P64:P80"/>
    <mergeCell ref="O91:O100"/>
    <mergeCell ref="P91:P100"/>
    <mergeCell ref="Q91:Q100"/>
    <mergeCell ref="S83:S84"/>
    <mergeCell ref="X83:X84"/>
    <mergeCell ref="Y83:Y84"/>
    <mergeCell ref="V83:V84"/>
    <mergeCell ref="T86:T88"/>
    <mergeCell ref="U86:U88"/>
    <mergeCell ref="Z86:Z88"/>
    <mergeCell ref="Z89:Z90"/>
    <mergeCell ref="R83:R84"/>
    <mergeCell ref="R91:R100"/>
    <mergeCell ref="S91:S100"/>
    <mergeCell ref="Q64:Q80"/>
    <mergeCell ref="R64:R80"/>
    <mergeCell ref="S64:S80"/>
    <mergeCell ref="AA24:AA25"/>
    <mergeCell ref="AB24:AB25"/>
    <mergeCell ref="AB86:AB88"/>
    <mergeCell ref="AA83:AA84"/>
    <mergeCell ref="AB83:AB84"/>
    <mergeCell ref="AA73:AA74"/>
    <mergeCell ref="AA86:AA88"/>
    <mergeCell ref="AA79:AA80"/>
    <mergeCell ref="AB79:AB80"/>
    <mergeCell ref="AB73:AB74"/>
    <mergeCell ref="T83:T84"/>
    <mergeCell ref="K91:K100"/>
    <mergeCell ref="L91:L100"/>
    <mergeCell ref="N91:N100"/>
    <mergeCell ref="Z48:Z49"/>
    <mergeCell ref="U48:U49"/>
    <mergeCell ref="U79:U80"/>
    <mergeCell ref="U73:U74"/>
    <mergeCell ref="M91:M100"/>
    <mergeCell ref="Y79:Y80"/>
    <mergeCell ref="W73:W74"/>
    <mergeCell ref="X73:X74"/>
    <mergeCell ref="Y73:Y74"/>
    <mergeCell ref="V73:V74"/>
    <mergeCell ref="V79:V80"/>
    <mergeCell ref="W79:W80"/>
    <mergeCell ref="X79:X80"/>
    <mergeCell ref="W83:W84"/>
    <mergeCell ref="Z73:Z74"/>
    <mergeCell ref="Z79:Z80"/>
    <mergeCell ref="Z83:Z84"/>
    <mergeCell ref="K46:K58"/>
    <mergeCell ref="V86:V88"/>
    <mergeCell ref="W86:W88"/>
    <mergeCell ref="C26:C27"/>
    <mergeCell ref="M18:M22"/>
    <mergeCell ref="M24:M25"/>
    <mergeCell ref="M28:M45"/>
    <mergeCell ref="M46:M58"/>
    <mergeCell ref="M64:M80"/>
    <mergeCell ref="N28:N45"/>
    <mergeCell ref="T24:T25"/>
    <mergeCell ref="Q24:Q25"/>
    <mergeCell ref="P18:P22"/>
    <mergeCell ref="Q18:Q22"/>
    <mergeCell ref="N46:N58"/>
    <mergeCell ref="K64:K80"/>
    <mergeCell ref="L64:L80"/>
    <mergeCell ref="N64:N80"/>
    <mergeCell ref="C28:C45"/>
    <mergeCell ref="G28:G45"/>
    <mergeCell ref="H28:H45"/>
    <mergeCell ref="I28:I45"/>
    <mergeCell ref="J28:J45"/>
    <mergeCell ref="K28:K45"/>
    <mergeCell ref="L28:L45"/>
    <mergeCell ref="N18:N22"/>
    <mergeCell ref="O18:O22"/>
    <mergeCell ref="V28:V45"/>
    <mergeCell ref="W28:W45"/>
    <mergeCell ref="X28:X45"/>
    <mergeCell ref="Y28:Y45"/>
    <mergeCell ref="P28:P45"/>
    <mergeCell ref="Q28:Q45"/>
    <mergeCell ref="P24:P25"/>
    <mergeCell ref="R18:R22"/>
    <mergeCell ref="G26:G27"/>
    <mergeCell ref="L24:L25"/>
    <mergeCell ref="N24:N25"/>
    <mergeCell ref="O28:O45"/>
    <mergeCell ref="O24:O25"/>
    <mergeCell ref="S18:S22"/>
    <mergeCell ref="R24:R25"/>
    <mergeCell ref="S24:S25"/>
    <mergeCell ref="R28:R45"/>
    <mergeCell ref="S28:S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27" workbookViewId="0">
      <selection activeCell="G42" sqref="G42"/>
    </sheetView>
  </sheetViews>
  <sheetFormatPr baseColWidth="10" defaultRowHeight="14.4" x14ac:dyDescent="0.3"/>
  <cols>
    <col min="4" max="4" width="16.21875" bestFit="1" customWidth="1"/>
  </cols>
  <sheetData>
    <row r="1" spans="1:6" x14ac:dyDescent="0.3">
      <c r="A1" s="113" t="s">
        <v>3</v>
      </c>
      <c r="B1" s="113" t="s">
        <v>4</v>
      </c>
      <c r="C1" s="113" t="s">
        <v>5</v>
      </c>
      <c r="D1" s="113" t="s">
        <v>6</v>
      </c>
      <c r="E1" s="113" t="s">
        <v>5</v>
      </c>
      <c r="F1" s="120" t="s">
        <v>7</v>
      </c>
    </row>
    <row r="2" spans="1:6" x14ac:dyDescent="0.3">
      <c r="A2" s="114"/>
      <c r="B2" s="114"/>
      <c r="C2" s="114"/>
      <c r="D2" s="114"/>
      <c r="E2" s="114"/>
      <c r="F2" s="121"/>
    </row>
    <row r="3" spans="1:6" x14ac:dyDescent="0.3">
      <c r="A3" s="115"/>
      <c r="B3" s="115"/>
      <c r="C3" s="115"/>
      <c r="D3" s="115"/>
      <c r="E3" s="115"/>
      <c r="F3" s="122"/>
    </row>
    <row r="4" spans="1:6" x14ac:dyDescent="0.3">
      <c r="A4" s="12"/>
      <c r="B4" s="12"/>
      <c r="C4" s="12"/>
      <c r="D4" s="12"/>
      <c r="E4" s="12"/>
      <c r="F4" s="13"/>
    </row>
    <row r="5" spans="1:6" ht="14.4" customHeight="1" x14ac:dyDescent="0.3">
      <c r="A5" s="177" t="s">
        <v>24</v>
      </c>
      <c r="B5" s="202" t="s">
        <v>25</v>
      </c>
      <c r="C5" s="173">
        <v>0.15</v>
      </c>
      <c r="D5" s="204"/>
      <c r="E5" s="204"/>
      <c r="F5" s="200" t="s">
        <v>103</v>
      </c>
    </row>
    <row r="6" spans="1:6" ht="14.4" customHeight="1" x14ac:dyDescent="0.3">
      <c r="A6" s="177"/>
      <c r="B6" s="202"/>
      <c r="C6" s="173"/>
      <c r="D6" s="204"/>
      <c r="E6" s="204"/>
      <c r="F6" s="200"/>
    </row>
    <row r="7" spans="1:6" ht="14.4" customHeight="1" x14ac:dyDescent="0.3">
      <c r="A7" s="177"/>
      <c r="B7" s="202"/>
      <c r="C7" s="173"/>
      <c r="D7" s="204"/>
      <c r="E7" s="204"/>
      <c r="F7" s="200"/>
    </row>
    <row r="8" spans="1:6" ht="14.4" customHeight="1" x14ac:dyDescent="0.3">
      <c r="A8" s="177"/>
      <c r="B8" s="202"/>
      <c r="C8" s="173"/>
      <c r="D8" s="204"/>
      <c r="E8" s="204"/>
      <c r="F8" s="200"/>
    </row>
    <row r="9" spans="1:6" ht="14.4" customHeight="1" x14ac:dyDescent="0.3">
      <c r="A9" s="177"/>
      <c r="B9" s="202"/>
      <c r="C9" s="173"/>
      <c r="D9" s="204"/>
      <c r="E9" s="204"/>
      <c r="F9" s="200"/>
    </row>
    <row r="10" spans="1:6" ht="14.4" customHeight="1" x14ac:dyDescent="0.3">
      <c r="A10" s="169"/>
      <c r="B10" s="203"/>
      <c r="C10" s="173"/>
      <c r="D10" s="205"/>
      <c r="E10" s="205"/>
      <c r="F10" s="201"/>
    </row>
    <row r="11" spans="1:6" ht="79.2" x14ac:dyDescent="0.3">
      <c r="A11" s="22" t="s">
        <v>24</v>
      </c>
      <c r="B11" s="23" t="s">
        <v>25</v>
      </c>
      <c r="C11" s="174"/>
      <c r="D11" s="24"/>
      <c r="E11" s="24"/>
      <c r="F11" s="25" t="s">
        <v>104</v>
      </c>
    </row>
    <row r="12" spans="1:6" x14ac:dyDescent="0.3">
      <c r="A12" s="168" t="s">
        <v>24</v>
      </c>
      <c r="B12" s="196" t="s">
        <v>34</v>
      </c>
      <c r="C12" s="172">
        <v>0.1</v>
      </c>
      <c r="D12" s="24"/>
      <c r="E12" s="24"/>
      <c r="F12" s="198" t="s">
        <v>35</v>
      </c>
    </row>
    <row r="13" spans="1:6" x14ac:dyDescent="0.3">
      <c r="A13" s="169"/>
      <c r="B13" s="197"/>
      <c r="C13" s="173"/>
      <c r="D13" s="24"/>
      <c r="E13" s="24"/>
      <c r="F13" s="199"/>
    </row>
    <row r="14" spans="1:6" ht="171.6" x14ac:dyDescent="0.3">
      <c r="A14" s="22" t="s">
        <v>24</v>
      </c>
      <c r="B14" s="37" t="s">
        <v>34</v>
      </c>
      <c r="C14" s="173"/>
      <c r="D14" s="24"/>
      <c r="E14" s="24"/>
      <c r="F14" s="26" t="s">
        <v>39</v>
      </c>
    </row>
    <row r="15" spans="1:6" x14ac:dyDescent="0.3">
      <c r="A15" s="168" t="s">
        <v>24</v>
      </c>
      <c r="B15" s="196" t="s">
        <v>34</v>
      </c>
      <c r="C15" s="173"/>
      <c r="D15" s="24"/>
      <c r="E15" s="24"/>
      <c r="F15" s="198" t="s">
        <v>41</v>
      </c>
    </row>
    <row r="16" spans="1:6" x14ac:dyDescent="0.3">
      <c r="A16" s="169"/>
      <c r="B16" s="197"/>
      <c r="C16" s="174"/>
      <c r="D16" s="24"/>
      <c r="E16" s="24"/>
      <c r="F16" s="199"/>
    </row>
    <row r="17" spans="1:7" ht="132.6" thickBot="1" x14ac:dyDescent="0.35">
      <c r="A17" s="22" t="s">
        <v>24</v>
      </c>
      <c r="B17" s="27" t="s">
        <v>42</v>
      </c>
      <c r="C17" s="172">
        <v>0.25</v>
      </c>
      <c r="D17" s="24"/>
      <c r="E17" s="24"/>
      <c r="F17" s="28" t="s">
        <v>43</v>
      </c>
    </row>
    <row r="18" spans="1:7" x14ac:dyDescent="0.3">
      <c r="A18" s="168" t="s">
        <v>24</v>
      </c>
      <c r="B18" s="187" t="s">
        <v>42</v>
      </c>
      <c r="C18" s="173"/>
      <c r="D18" s="24"/>
      <c r="E18" s="24"/>
      <c r="F18" s="190" t="s">
        <v>45</v>
      </c>
      <c r="G18" s="41"/>
    </row>
    <row r="19" spans="1:7" x14ac:dyDescent="0.3">
      <c r="A19" s="177"/>
      <c r="B19" s="188"/>
      <c r="C19" s="173"/>
      <c r="D19" s="24"/>
      <c r="E19" s="24"/>
      <c r="F19" s="191"/>
      <c r="G19" s="42"/>
    </row>
    <row r="20" spans="1:7" x14ac:dyDescent="0.3">
      <c r="A20" s="177"/>
      <c r="B20" s="188"/>
      <c r="C20" s="173"/>
      <c r="D20" s="24"/>
      <c r="E20" s="24"/>
      <c r="F20" s="191"/>
      <c r="G20" s="42"/>
    </row>
    <row r="21" spans="1:7" x14ac:dyDescent="0.3">
      <c r="A21" s="177"/>
      <c r="B21" s="188"/>
      <c r="C21" s="173"/>
      <c r="D21" s="24"/>
      <c r="E21" s="24"/>
      <c r="F21" s="191"/>
      <c r="G21" s="42"/>
    </row>
    <row r="22" spans="1:7" x14ac:dyDescent="0.3">
      <c r="A22" s="177"/>
      <c r="B22" s="188"/>
      <c r="C22" s="173"/>
      <c r="D22" s="24"/>
      <c r="E22" s="24"/>
      <c r="F22" s="191"/>
      <c r="G22" s="42"/>
    </row>
    <row r="23" spans="1:7" x14ac:dyDescent="0.3">
      <c r="A23" s="177"/>
      <c r="B23" s="188"/>
      <c r="C23" s="173"/>
      <c r="D23" s="24"/>
      <c r="E23" s="24"/>
      <c r="F23" s="191"/>
      <c r="G23" s="42"/>
    </row>
    <row r="24" spans="1:7" x14ac:dyDescent="0.3">
      <c r="A24" s="177"/>
      <c r="B24" s="188"/>
      <c r="C24" s="173"/>
      <c r="D24" s="24"/>
      <c r="E24" s="24"/>
      <c r="F24" s="191"/>
      <c r="G24" s="42"/>
    </row>
    <row r="25" spans="1:7" x14ac:dyDescent="0.3">
      <c r="A25" s="177"/>
      <c r="B25" s="188"/>
      <c r="C25" s="173"/>
      <c r="D25" s="24"/>
      <c r="E25" s="24"/>
      <c r="F25" s="191"/>
      <c r="G25" s="42"/>
    </row>
    <row r="26" spans="1:7" x14ac:dyDescent="0.3">
      <c r="A26" s="177"/>
      <c r="B26" s="188"/>
      <c r="C26" s="173"/>
      <c r="D26" s="24"/>
      <c r="E26" s="24"/>
      <c r="F26" s="191"/>
      <c r="G26" s="42"/>
    </row>
    <row r="27" spans="1:7" x14ac:dyDescent="0.3">
      <c r="A27" s="177"/>
      <c r="B27" s="188"/>
      <c r="C27" s="173"/>
      <c r="D27" s="24"/>
      <c r="E27" s="24"/>
      <c r="F27" s="191"/>
      <c r="G27" s="42"/>
    </row>
    <row r="28" spans="1:7" x14ac:dyDescent="0.3">
      <c r="A28" s="177"/>
      <c r="B28" s="188"/>
      <c r="C28" s="173"/>
      <c r="D28" s="24"/>
      <c r="E28" s="24"/>
      <c r="F28" s="191"/>
      <c r="G28" s="42"/>
    </row>
    <row r="29" spans="1:7" x14ac:dyDescent="0.3">
      <c r="A29" s="177"/>
      <c r="B29" s="188"/>
      <c r="C29" s="173"/>
      <c r="D29" s="24"/>
      <c r="E29" s="24"/>
      <c r="F29" s="191"/>
      <c r="G29" s="42"/>
    </row>
    <row r="30" spans="1:7" x14ac:dyDescent="0.3">
      <c r="A30" s="177"/>
      <c r="B30" s="188"/>
      <c r="C30" s="173"/>
      <c r="D30" s="24"/>
      <c r="E30" s="24"/>
      <c r="F30" s="191"/>
      <c r="G30" s="42"/>
    </row>
    <row r="31" spans="1:7" x14ac:dyDescent="0.3">
      <c r="A31" s="177"/>
      <c r="B31" s="188"/>
      <c r="C31" s="173"/>
      <c r="D31" s="24"/>
      <c r="E31" s="24"/>
      <c r="F31" s="191"/>
      <c r="G31" s="42"/>
    </row>
    <row r="32" spans="1:7" x14ac:dyDescent="0.3">
      <c r="A32" s="177"/>
      <c r="B32" s="188"/>
      <c r="C32" s="173"/>
      <c r="D32" s="24"/>
      <c r="E32" s="24"/>
      <c r="F32" s="191"/>
      <c r="G32" s="44" t="s">
        <v>108</v>
      </c>
    </row>
    <row r="33" spans="1:7" x14ac:dyDescent="0.3">
      <c r="A33" s="177"/>
      <c r="B33" s="188"/>
      <c r="C33" s="173"/>
      <c r="D33" s="24"/>
      <c r="E33" s="24"/>
      <c r="F33" s="191"/>
      <c r="G33" s="44" t="s">
        <v>109</v>
      </c>
    </row>
    <row r="34" spans="1:7" x14ac:dyDescent="0.3">
      <c r="A34" s="177"/>
      <c r="B34" s="188"/>
      <c r="C34" s="173"/>
      <c r="D34" s="24"/>
      <c r="E34" s="24"/>
      <c r="F34" s="191"/>
      <c r="G34" s="44" t="s">
        <v>110</v>
      </c>
    </row>
    <row r="35" spans="1:7" ht="15" thickBot="1" x14ac:dyDescent="0.35">
      <c r="A35" s="169"/>
      <c r="B35" s="189"/>
      <c r="C35" s="173"/>
      <c r="D35" s="24"/>
      <c r="E35" s="24"/>
      <c r="F35" s="192"/>
      <c r="G35" s="43"/>
    </row>
    <row r="36" spans="1:7" x14ac:dyDescent="0.3">
      <c r="A36" s="168" t="s">
        <v>24</v>
      </c>
      <c r="B36" s="187" t="s">
        <v>42</v>
      </c>
      <c r="C36" s="173"/>
      <c r="D36" s="24"/>
      <c r="E36" s="24"/>
      <c r="F36" s="193" t="s">
        <v>47</v>
      </c>
    </row>
    <row r="37" spans="1:7" x14ac:dyDescent="0.3">
      <c r="A37" s="177"/>
      <c r="B37" s="188"/>
      <c r="C37" s="173"/>
      <c r="D37" s="24"/>
      <c r="E37" s="24"/>
      <c r="F37" s="194"/>
    </row>
    <row r="38" spans="1:7" x14ac:dyDescent="0.3">
      <c r="A38" s="177"/>
      <c r="B38" s="188"/>
      <c r="C38" s="173"/>
      <c r="D38" s="24"/>
      <c r="E38" s="24"/>
      <c r="F38" s="194"/>
    </row>
    <row r="39" spans="1:7" x14ac:dyDescent="0.3">
      <c r="A39" s="177"/>
      <c r="B39" s="188"/>
      <c r="C39" s="173"/>
      <c r="D39" s="24"/>
      <c r="E39" s="24"/>
      <c r="F39" s="194"/>
    </row>
    <row r="40" spans="1:7" x14ac:dyDescent="0.3">
      <c r="A40" s="177"/>
      <c r="B40" s="188"/>
      <c r="C40" s="173"/>
      <c r="D40" s="24"/>
      <c r="E40" s="24"/>
      <c r="F40" s="194"/>
    </row>
    <row r="41" spans="1:7" x14ac:dyDescent="0.3">
      <c r="A41" s="177"/>
      <c r="B41" s="188"/>
      <c r="C41" s="173"/>
      <c r="D41" s="24"/>
      <c r="E41" s="24"/>
      <c r="F41" s="194"/>
    </row>
    <row r="42" spans="1:7" x14ac:dyDescent="0.3">
      <c r="A42" s="177"/>
      <c r="B42" s="188"/>
      <c r="C42" s="173"/>
      <c r="D42" s="24"/>
      <c r="E42" s="24"/>
      <c r="F42" s="194"/>
    </row>
    <row r="43" spans="1:7" x14ac:dyDescent="0.3">
      <c r="A43" s="177"/>
      <c r="B43" s="188"/>
      <c r="C43" s="173"/>
      <c r="D43" s="24"/>
      <c r="E43" s="24"/>
      <c r="F43" s="194"/>
    </row>
    <row r="44" spans="1:7" x14ac:dyDescent="0.3">
      <c r="A44" s="177"/>
      <c r="B44" s="188"/>
      <c r="C44" s="173"/>
      <c r="D44" s="24"/>
      <c r="E44" s="24"/>
      <c r="F44" s="194"/>
    </row>
    <row r="45" spans="1:7" x14ac:dyDescent="0.3">
      <c r="A45" s="177"/>
      <c r="B45" s="188"/>
      <c r="C45" s="173"/>
      <c r="D45" s="24"/>
      <c r="E45" s="24"/>
      <c r="F45" s="194"/>
    </row>
    <row r="46" spans="1:7" x14ac:dyDescent="0.3">
      <c r="A46" s="169"/>
      <c r="B46" s="189"/>
      <c r="C46" s="174"/>
      <c r="D46" s="24"/>
      <c r="E46" s="24"/>
      <c r="F46" s="195"/>
    </row>
    <row r="47" spans="1:7" ht="92.4" x14ac:dyDescent="0.3">
      <c r="A47" s="22" t="s">
        <v>24</v>
      </c>
      <c r="B47" s="29" t="s">
        <v>57</v>
      </c>
      <c r="C47" s="172">
        <v>0.3</v>
      </c>
      <c r="D47" s="24"/>
      <c r="E47" s="24"/>
      <c r="F47" s="30" t="s">
        <v>58</v>
      </c>
    </row>
    <row r="48" spans="1:7" ht="105.6" x14ac:dyDescent="0.3">
      <c r="A48" s="22" t="s">
        <v>24</v>
      </c>
      <c r="B48" s="29" t="s">
        <v>57</v>
      </c>
      <c r="C48" s="173"/>
      <c r="D48" s="24"/>
      <c r="E48" s="24"/>
      <c r="F48" s="30" t="s">
        <v>59</v>
      </c>
    </row>
    <row r="49" spans="1:6" ht="92.4" x14ac:dyDescent="0.3">
      <c r="A49" s="22" t="s">
        <v>24</v>
      </c>
      <c r="B49" s="29" t="s">
        <v>57</v>
      </c>
      <c r="C49" s="173"/>
      <c r="D49" s="24"/>
      <c r="E49" s="24"/>
      <c r="F49" s="30" t="s">
        <v>60</v>
      </c>
    </row>
    <row r="50" spans="1:6" ht="92.4" x14ac:dyDescent="0.3">
      <c r="A50" s="22" t="s">
        <v>24</v>
      </c>
      <c r="B50" s="29" t="s">
        <v>57</v>
      </c>
      <c r="C50" s="173"/>
      <c r="D50" s="24"/>
      <c r="E50" s="24"/>
      <c r="F50" s="30" t="s">
        <v>61</v>
      </c>
    </row>
    <row r="51" spans="1:6" ht="92.4" x14ac:dyDescent="0.3">
      <c r="A51" s="22" t="s">
        <v>24</v>
      </c>
      <c r="B51" s="29" t="s">
        <v>57</v>
      </c>
      <c r="C51" s="173"/>
      <c r="D51" s="24"/>
      <c r="E51" s="24"/>
      <c r="F51" s="30" t="s">
        <v>63</v>
      </c>
    </row>
    <row r="52" spans="1:6" x14ac:dyDescent="0.3">
      <c r="A52" s="168" t="s">
        <v>24</v>
      </c>
      <c r="B52" s="181" t="s">
        <v>57</v>
      </c>
      <c r="C52" s="173"/>
      <c r="D52" s="24"/>
      <c r="E52" s="24"/>
      <c r="F52" s="184" t="s">
        <v>64</v>
      </c>
    </row>
    <row r="53" spans="1:6" x14ac:dyDescent="0.3">
      <c r="A53" s="177"/>
      <c r="B53" s="182"/>
      <c r="C53" s="173"/>
      <c r="D53" s="24"/>
      <c r="E53" s="24"/>
      <c r="F53" s="185"/>
    </row>
    <row r="54" spans="1:6" x14ac:dyDescent="0.3">
      <c r="A54" s="177"/>
      <c r="B54" s="182"/>
      <c r="C54" s="173"/>
      <c r="D54" s="24"/>
      <c r="E54" s="24"/>
      <c r="F54" s="185"/>
    </row>
    <row r="55" spans="1:6" x14ac:dyDescent="0.3">
      <c r="A55" s="177"/>
      <c r="B55" s="182"/>
      <c r="C55" s="173"/>
      <c r="D55" s="24"/>
      <c r="E55" s="24"/>
      <c r="F55" s="185"/>
    </row>
    <row r="56" spans="1:6" x14ac:dyDescent="0.3">
      <c r="A56" s="177"/>
      <c r="B56" s="182"/>
      <c r="C56" s="173"/>
      <c r="D56" s="24"/>
      <c r="E56" s="24"/>
      <c r="F56" s="185"/>
    </row>
    <row r="57" spans="1:6" x14ac:dyDescent="0.3">
      <c r="A57" s="177"/>
      <c r="B57" s="182"/>
      <c r="C57" s="173"/>
      <c r="D57" s="24"/>
      <c r="E57" s="24"/>
      <c r="F57" s="185"/>
    </row>
    <row r="58" spans="1:6" x14ac:dyDescent="0.3">
      <c r="A58" s="177"/>
      <c r="B58" s="182"/>
      <c r="C58" s="173"/>
      <c r="D58" s="24"/>
      <c r="E58" s="24"/>
      <c r="F58" s="185"/>
    </row>
    <row r="59" spans="1:6" x14ac:dyDescent="0.3">
      <c r="A59" s="177"/>
      <c r="B59" s="182"/>
      <c r="C59" s="173"/>
      <c r="D59" s="24"/>
      <c r="E59" s="24"/>
      <c r="F59" s="185"/>
    </row>
    <row r="60" spans="1:6" x14ac:dyDescent="0.3">
      <c r="A60" s="177"/>
      <c r="B60" s="182"/>
      <c r="C60" s="173"/>
      <c r="D60" s="24"/>
      <c r="E60" s="24"/>
      <c r="F60" s="185"/>
    </row>
    <row r="61" spans="1:6" x14ac:dyDescent="0.3">
      <c r="A61" s="177"/>
      <c r="B61" s="182"/>
      <c r="C61" s="173"/>
      <c r="D61" s="24"/>
      <c r="E61" s="24"/>
      <c r="F61" s="185"/>
    </row>
    <row r="62" spans="1:6" x14ac:dyDescent="0.3">
      <c r="A62" s="177"/>
      <c r="B62" s="182"/>
      <c r="C62" s="173"/>
      <c r="D62" s="24"/>
      <c r="E62" s="24"/>
      <c r="F62" s="185"/>
    </row>
    <row r="63" spans="1:6" x14ac:dyDescent="0.3">
      <c r="A63" s="177"/>
      <c r="B63" s="182"/>
      <c r="C63" s="173"/>
      <c r="D63" s="24"/>
      <c r="E63" s="24"/>
      <c r="F63" s="185"/>
    </row>
    <row r="64" spans="1:6" x14ac:dyDescent="0.3">
      <c r="A64" s="177"/>
      <c r="B64" s="182"/>
      <c r="C64" s="173"/>
      <c r="D64" s="24"/>
      <c r="E64" s="24"/>
      <c r="F64" s="185"/>
    </row>
    <row r="65" spans="1:6" x14ac:dyDescent="0.3">
      <c r="A65" s="177"/>
      <c r="B65" s="182"/>
      <c r="C65" s="173"/>
      <c r="D65" s="24"/>
      <c r="E65" s="24"/>
      <c r="F65" s="185"/>
    </row>
    <row r="66" spans="1:6" x14ac:dyDescent="0.3">
      <c r="A66" s="177"/>
      <c r="B66" s="182"/>
      <c r="C66" s="173"/>
      <c r="D66" s="24"/>
      <c r="E66" s="24"/>
      <c r="F66" s="185"/>
    </row>
    <row r="67" spans="1:6" x14ac:dyDescent="0.3">
      <c r="A67" s="177"/>
      <c r="B67" s="182"/>
      <c r="C67" s="173"/>
      <c r="D67" s="24"/>
      <c r="E67" s="24"/>
      <c r="F67" s="185"/>
    </row>
    <row r="68" spans="1:6" x14ac:dyDescent="0.3">
      <c r="A68" s="169"/>
      <c r="B68" s="183"/>
      <c r="C68" s="173"/>
      <c r="D68" s="24"/>
      <c r="E68" s="24"/>
      <c r="F68" s="186"/>
    </row>
    <row r="69" spans="1:6" ht="92.4" x14ac:dyDescent="0.3">
      <c r="A69" s="22" t="s">
        <v>24</v>
      </c>
      <c r="B69" s="29" t="s">
        <v>57</v>
      </c>
      <c r="C69" s="173"/>
      <c r="D69" s="24"/>
      <c r="E69" s="24"/>
      <c r="F69" s="30" t="s">
        <v>74</v>
      </c>
    </row>
    <row r="70" spans="1:6" ht="132" x14ac:dyDescent="0.3">
      <c r="A70" s="22" t="s">
        <v>24</v>
      </c>
      <c r="B70" s="29" t="s">
        <v>57</v>
      </c>
      <c r="C70" s="173"/>
      <c r="D70" s="24"/>
      <c r="E70" s="24"/>
      <c r="F70" s="30" t="s">
        <v>75</v>
      </c>
    </row>
    <row r="71" spans="1:6" x14ac:dyDescent="0.3">
      <c r="A71" s="168" t="s">
        <v>24</v>
      </c>
      <c r="B71" s="181" t="s">
        <v>57</v>
      </c>
      <c r="C71" s="173"/>
      <c r="D71" s="24"/>
      <c r="E71" s="24"/>
      <c r="F71" s="184" t="s">
        <v>77</v>
      </c>
    </row>
    <row r="72" spans="1:6" x14ac:dyDescent="0.3">
      <c r="A72" s="169"/>
      <c r="B72" s="183"/>
      <c r="C72" s="173"/>
      <c r="D72" s="24"/>
      <c r="E72" s="24"/>
      <c r="F72" s="186"/>
    </row>
    <row r="73" spans="1:6" ht="132" x14ac:dyDescent="0.3">
      <c r="A73" s="22" t="s">
        <v>24</v>
      </c>
      <c r="B73" s="29" t="s">
        <v>57</v>
      </c>
      <c r="C73" s="173"/>
      <c r="D73" s="24"/>
      <c r="E73" s="24"/>
      <c r="F73" s="30" t="s">
        <v>78</v>
      </c>
    </row>
    <row r="74" spans="1:6" x14ac:dyDescent="0.3">
      <c r="A74" s="168" t="s">
        <v>24</v>
      </c>
      <c r="B74" s="181" t="s">
        <v>57</v>
      </c>
      <c r="C74" s="173"/>
      <c r="D74" s="24"/>
      <c r="E74" s="24"/>
      <c r="F74" s="184" t="s">
        <v>79</v>
      </c>
    </row>
    <row r="75" spans="1:6" x14ac:dyDescent="0.3">
      <c r="A75" s="177"/>
      <c r="B75" s="182"/>
      <c r="C75" s="173"/>
      <c r="D75" s="24"/>
      <c r="E75" s="24"/>
      <c r="F75" s="185"/>
    </row>
    <row r="76" spans="1:6" ht="15" thickBot="1" x14ac:dyDescent="0.35">
      <c r="A76" s="169"/>
      <c r="B76" s="183"/>
      <c r="C76" s="174"/>
      <c r="D76" s="24"/>
      <c r="E76" s="24"/>
      <c r="F76" s="185"/>
    </row>
    <row r="77" spans="1:6" x14ac:dyDescent="0.3">
      <c r="A77" s="168" t="s">
        <v>24</v>
      </c>
      <c r="B77" s="170" t="s">
        <v>80</v>
      </c>
      <c r="C77" s="172">
        <v>0.2</v>
      </c>
      <c r="D77" s="24"/>
      <c r="E77" s="31"/>
      <c r="F77" s="175" t="s">
        <v>81</v>
      </c>
    </row>
    <row r="78" spans="1:6" ht="15" thickBot="1" x14ac:dyDescent="0.35">
      <c r="A78" s="169"/>
      <c r="B78" s="171"/>
      <c r="C78" s="173"/>
      <c r="D78" s="24"/>
      <c r="E78" s="31"/>
      <c r="F78" s="176"/>
    </row>
    <row r="79" spans="1:6" x14ac:dyDescent="0.3">
      <c r="A79" s="168" t="s">
        <v>24</v>
      </c>
      <c r="B79" s="170" t="s">
        <v>80</v>
      </c>
      <c r="C79" s="173"/>
      <c r="D79" s="24"/>
      <c r="E79" s="24"/>
      <c r="F79" s="179" t="s">
        <v>84</v>
      </c>
    </row>
    <row r="80" spans="1:6" x14ac:dyDescent="0.3">
      <c r="A80" s="177"/>
      <c r="B80" s="178"/>
      <c r="C80" s="173"/>
      <c r="D80" s="24"/>
      <c r="E80" s="24"/>
      <c r="F80" s="179"/>
    </row>
    <row r="81" spans="1:6" x14ac:dyDescent="0.3">
      <c r="A81" s="177"/>
      <c r="B81" s="178"/>
      <c r="C81" s="173"/>
      <c r="D81" s="24"/>
      <c r="E81" s="24"/>
      <c r="F81" s="179"/>
    </row>
    <row r="82" spans="1:6" x14ac:dyDescent="0.3">
      <c r="A82" s="177"/>
      <c r="B82" s="178"/>
      <c r="C82" s="173"/>
      <c r="D82" s="24"/>
      <c r="E82" s="24"/>
      <c r="F82" s="179"/>
    </row>
    <row r="83" spans="1:6" x14ac:dyDescent="0.3">
      <c r="A83" s="177"/>
      <c r="B83" s="178"/>
      <c r="C83" s="173"/>
      <c r="D83" s="24"/>
      <c r="E83" s="24"/>
      <c r="F83" s="179"/>
    </row>
    <row r="84" spans="1:6" x14ac:dyDescent="0.3">
      <c r="A84" s="177"/>
      <c r="B84" s="178"/>
      <c r="C84" s="173"/>
      <c r="D84" s="24"/>
      <c r="E84" s="24"/>
      <c r="F84" s="179"/>
    </row>
    <row r="85" spans="1:6" x14ac:dyDescent="0.3">
      <c r="A85" s="177"/>
      <c r="B85" s="178"/>
      <c r="C85" s="173"/>
      <c r="D85" s="24"/>
      <c r="E85" s="24"/>
      <c r="F85" s="179"/>
    </row>
    <row r="86" spans="1:6" x14ac:dyDescent="0.3">
      <c r="A86" s="177"/>
      <c r="B86" s="178"/>
      <c r="C86" s="173"/>
      <c r="D86" s="24"/>
      <c r="E86" s="24"/>
      <c r="F86" s="179"/>
    </row>
    <row r="87" spans="1:6" x14ac:dyDescent="0.3">
      <c r="A87" s="177"/>
      <c r="B87" s="178"/>
      <c r="C87" s="173"/>
      <c r="D87" s="24"/>
      <c r="E87" s="24"/>
      <c r="F87" s="179"/>
    </row>
    <row r="88" spans="1:6" x14ac:dyDescent="0.3">
      <c r="A88" s="169"/>
      <c r="B88" s="171"/>
      <c r="C88" s="173"/>
      <c r="D88" s="24"/>
      <c r="E88" s="24"/>
      <c r="F88" s="180"/>
    </row>
    <row r="89" spans="1:6" ht="158.4" x14ac:dyDescent="0.3">
      <c r="A89" s="22" t="s">
        <v>24</v>
      </c>
      <c r="B89" s="32" t="s">
        <v>80</v>
      </c>
      <c r="C89" s="174"/>
      <c r="D89" s="24"/>
      <c r="E89" s="24"/>
      <c r="F89" s="33" t="s">
        <v>95</v>
      </c>
    </row>
  </sheetData>
  <mergeCells count="43">
    <mergeCell ref="F5:F10"/>
    <mergeCell ref="A1:A3"/>
    <mergeCell ref="B1:B3"/>
    <mergeCell ref="C1:C3"/>
    <mergeCell ref="D1:D3"/>
    <mergeCell ref="E1:E3"/>
    <mergeCell ref="F1:F3"/>
    <mergeCell ref="A5:A10"/>
    <mergeCell ref="B5:B10"/>
    <mergeCell ref="C5:C11"/>
    <mergeCell ref="D5:D10"/>
    <mergeCell ref="E5:E10"/>
    <mergeCell ref="A12:A13"/>
    <mergeCell ref="B12:B13"/>
    <mergeCell ref="C12:C16"/>
    <mergeCell ref="F12:F13"/>
    <mergeCell ref="A15:A16"/>
    <mergeCell ref="B15:B16"/>
    <mergeCell ref="F15:F16"/>
    <mergeCell ref="C17:C46"/>
    <mergeCell ref="A18:A35"/>
    <mergeCell ref="B18:B35"/>
    <mergeCell ref="F18:F35"/>
    <mergeCell ref="A36:A46"/>
    <mergeCell ref="B36:B46"/>
    <mergeCell ref="F36:F46"/>
    <mergeCell ref="C47:C76"/>
    <mergeCell ref="A52:A68"/>
    <mergeCell ref="B52:B68"/>
    <mergeCell ref="F52:F68"/>
    <mergeCell ref="A71:A72"/>
    <mergeCell ref="B71:B72"/>
    <mergeCell ref="F71:F72"/>
    <mergeCell ref="A74:A76"/>
    <mergeCell ref="B74:B76"/>
    <mergeCell ref="F74:F76"/>
    <mergeCell ref="A77:A78"/>
    <mergeCell ref="B77:B78"/>
    <mergeCell ref="C77:C89"/>
    <mergeCell ref="F77:F78"/>
    <mergeCell ref="A79:A88"/>
    <mergeCell ref="B79:B88"/>
    <mergeCell ref="F79:F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PA- 2020 IMCY</vt:lpstr>
      <vt:lpstr>subprogramas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FELIPE SALCEDO</dc:creator>
  <cp:lastModifiedBy>JUAN FELIPE SALCEDO</cp:lastModifiedBy>
  <dcterms:created xsi:type="dcterms:W3CDTF">2020-10-28T23:30:32Z</dcterms:created>
  <dcterms:modified xsi:type="dcterms:W3CDTF">2021-01-26T22:02:44Z</dcterms:modified>
</cp:coreProperties>
</file>